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9015"/>
  </bookViews>
  <sheets>
    <sheet name="Arkusz1" sheetId="1" r:id="rId1"/>
    <sheet name="Arkusz2" sheetId="2" r:id="rId2"/>
    <sheet name="Arkusz3" sheetId="3" r:id="rId3"/>
    <sheet name="Arkusz4" sheetId="4" r:id="rId4"/>
  </sheets>
  <calcPr calcId="145621"/>
</workbook>
</file>

<file path=xl/calcChain.xml><?xml version="1.0" encoding="utf-8"?>
<calcChain xmlns="http://schemas.openxmlformats.org/spreadsheetml/2006/main">
  <c r="F177" i="2" l="1"/>
  <c r="F176" i="2"/>
  <c r="F175" i="2"/>
  <c r="F167" i="2"/>
  <c r="F166" i="2"/>
  <c r="F164" i="2"/>
  <c r="F162" i="2"/>
  <c r="F168" i="2" s="1"/>
  <c r="F154" i="2"/>
  <c r="F153" i="2"/>
  <c r="F151" i="2"/>
  <c r="F150" i="2"/>
  <c r="F148" i="2"/>
  <c r="F155" i="2" s="1"/>
  <c r="F140" i="2"/>
  <c r="F141" i="2" s="1"/>
  <c r="F139" i="2"/>
  <c r="F131" i="2"/>
  <c r="F130" i="2"/>
  <c r="F128" i="2"/>
  <c r="F127" i="2"/>
  <c r="F126" i="2"/>
  <c r="F124" i="2"/>
  <c r="F132" i="2" s="1"/>
  <c r="F123" i="2"/>
  <c r="F115" i="2"/>
  <c r="F114" i="2"/>
  <c r="F113" i="2"/>
  <c r="F112" i="2"/>
  <c r="F111" i="2"/>
  <c r="F110" i="2"/>
  <c r="F108" i="2"/>
  <c r="F107" i="2"/>
  <c r="F116" i="2" s="1"/>
  <c r="F99" i="2"/>
  <c r="F97" i="2"/>
  <c r="F95" i="2"/>
  <c r="F94" i="2"/>
  <c r="F92" i="2"/>
  <c r="F100" i="2" s="1"/>
  <c r="F91" i="2"/>
  <c r="F82" i="2"/>
  <c r="F24" i="1" l="1"/>
  <c r="L43" i="2" l="1"/>
  <c r="J21" i="2"/>
  <c r="K12" i="2"/>
  <c r="G32" i="2"/>
  <c r="G30" i="2"/>
  <c r="G29" i="2"/>
  <c r="F12" i="3" l="1"/>
  <c r="F10" i="3"/>
  <c r="F9" i="3"/>
  <c r="F8" i="3"/>
  <c r="F6" i="3"/>
  <c r="F14" i="3" s="1"/>
  <c r="F16" i="3" s="1"/>
  <c r="G45" i="2" l="1"/>
  <c r="G44" i="2"/>
  <c r="G43" i="2"/>
  <c r="G42" i="2"/>
  <c r="G41" i="2"/>
  <c r="G40" i="2"/>
  <c r="G38" i="2" l="1"/>
  <c r="G37" i="2"/>
  <c r="G20" i="2"/>
  <c r="G28" i="2"/>
  <c r="G27" i="2"/>
  <c r="G26" i="2"/>
  <c r="G25" i="2"/>
  <c r="G24" i="2"/>
  <c r="G23" i="2"/>
  <c r="G21" i="2"/>
  <c r="G47" i="2" l="1"/>
  <c r="G49" i="2" s="1"/>
  <c r="G52" i="2" l="1"/>
</calcChain>
</file>

<file path=xl/sharedStrings.xml><?xml version="1.0" encoding="utf-8"?>
<sst xmlns="http://schemas.openxmlformats.org/spreadsheetml/2006/main" count="734" uniqueCount="159">
  <si>
    <t>Lp.</t>
  </si>
  <si>
    <t>Podstawa</t>
  </si>
  <si>
    <t>opis i wyliczenia</t>
  </si>
  <si>
    <t>j.m.</t>
  </si>
  <si>
    <t>Ilość</t>
  </si>
  <si>
    <t>Cena jedn.</t>
  </si>
  <si>
    <t>Wartość netto</t>
  </si>
  <si>
    <t>Roboty w zakresie przygotowania terenu pod budowę i roboty ziemne kod CPV 45111200-0</t>
  </si>
  <si>
    <t>Roboty przygotowawcze</t>
  </si>
  <si>
    <t>1          d1</t>
  </si>
  <si>
    <r>
      <t>m</t>
    </r>
    <r>
      <rPr>
        <sz val="11"/>
        <color theme="1"/>
        <rFont val="Calibri"/>
        <family val="2"/>
        <charset val="238"/>
      </rPr>
      <t>²</t>
    </r>
  </si>
  <si>
    <t>2          d1</t>
  </si>
  <si>
    <r>
      <t>m</t>
    </r>
    <r>
      <rPr>
        <sz val="11"/>
        <color theme="1"/>
        <rFont val="Calibri"/>
        <family val="2"/>
        <charset val="238"/>
      </rPr>
      <t>³</t>
    </r>
  </si>
  <si>
    <t>Roboty w zakresie naprawy dróg kod CPV 45233142-6</t>
  </si>
  <si>
    <t>3           d2</t>
  </si>
  <si>
    <t>Mg</t>
  </si>
  <si>
    <r>
      <t>Wyrównanie nawierzchni mieszanką mineralno - bitumiczną 75 kg/m</t>
    </r>
    <r>
      <rPr>
        <sz val="11"/>
        <color theme="1"/>
        <rFont val="Calibri"/>
        <family val="2"/>
        <charset val="238"/>
      </rPr>
      <t xml:space="preserve">² (łącznik Wielka Wieś) </t>
    </r>
  </si>
  <si>
    <t>4           d2</t>
  </si>
  <si>
    <t>Wykonanie warstwy ścieralnej z betonu asfaltowego gr. 4 cm (łącznik Wielka Wieś)</t>
  </si>
  <si>
    <t>Remonty cząstkowe dróg gminnych na terenie Gminy Wąchock</t>
  </si>
  <si>
    <t>Razem netto:</t>
  </si>
  <si>
    <r>
      <t>Skucie nawierzchni betonowej 0,04x6x1 = 0,24 m</t>
    </r>
    <r>
      <rPr>
        <sz val="11"/>
        <color theme="1"/>
        <rFont val="Calibri"/>
        <family val="2"/>
        <charset val="238"/>
      </rPr>
      <t>³             (ul. Sandomierska w Wąchocku)</t>
    </r>
  </si>
  <si>
    <t>Razem brutto:</t>
  </si>
  <si>
    <t>Roboty w zakresie przygotowania terenu pod budowe i roboty ziemne kod CPV 45111200-0</t>
  </si>
  <si>
    <t>Roboty w zakresie budowy dróg kod CPV 45233120-6</t>
  </si>
  <si>
    <t>Profilowanie i zagęszczenie podłoża pod warstwy konstrukcyjne nawierzchni</t>
  </si>
  <si>
    <t>Wykonanie i zagęszczenie warstwyodsączającej z piasku o gr. 10 cm</t>
  </si>
  <si>
    <t>Wykonanie dolnej warstwy podbudowy z kruszywa łamanego stabilizowanego mechanicznie o gr 15 cm</t>
  </si>
  <si>
    <t>Wykonanie górnej warstwy podbudowy z kruszywa łamanego stabilizowanego mechanicznie o gr 8 cm</t>
  </si>
  <si>
    <t>5          d2</t>
  </si>
  <si>
    <t>Wykonanie warstwy wiążącej z betonu asfaltowego gr. warstwy po zagęszczeniu 5 cm</t>
  </si>
  <si>
    <t>Wykonanie warstwy ścieralnej z betonu asfaltowego gr. Warsty po zagęszczeniu 4 cm</t>
  </si>
  <si>
    <t>Przebudowa drogi wewnętrznej zlokalizowanej na działce o nr ewid.655 w Marcinkowie</t>
  </si>
  <si>
    <t>3         d2</t>
  </si>
  <si>
    <t>1        d1</t>
  </si>
  <si>
    <t>6          d2</t>
  </si>
  <si>
    <t>7         d2</t>
  </si>
  <si>
    <t>8           d2</t>
  </si>
  <si>
    <t>Roboty pomiarowe przy liniowych robotach ziemnych dla trasy drogowej w terenie równinnym</t>
  </si>
  <si>
    <t>km</t>
  </si>
  <si>
    <t>Wykonanie wykopów mechanicznie w gruncie kat. III z transportem urobku samochodami samowyładowczymi na odl. do 5 km</t>
  </si>
  <si>
    <t>2           d1</t>
  </si>
  <si>
    <t>3      d2</t>
  </si>
  <si>
    <r>
      <t>Wykonanie wykopów mechanicznie w gruncie kat. III z transportem urobku samochodami samowyładowczymi na odl. do 5 km (44x4+16)x0,42=80,64 m</t>
    </r>
    <r>
      <rPr>
        <sz val="11"/>
        <color theme="1"/>
        <rFont val="Calibri"/>
        <family val="2"/>
        <charset val="238"/>
      </rPr>
      <t>³</t>
    </r>
  </si>
  <si>
    <t xml:space="preserve">Razem brutto: </t>
  </si>
  <si>
    <t>7           d2</t>
  </si>
  <si>
    <t>8            d2</t>
  </si>
  <si>
    <t>Wielka Wieś - łącznik koło remizy, dł. - 187 m, szer. - 4 m</t>
  </si>
  <si>
    <t>Opis pozycji kosztorysowej</t>
  </si>
  <si>
    <t>jedn. obmiarowa</t>
  </si>
  <si>
    <t>Cena jednostkowa</t>
  </si>
  <si>
    <t>Cena za element rozliczeniowy</t>
  </si>
  <si>
    <t>Roboty pomiarowe</t>
  </si>
  <si>
    <t>Podbudowa, nawierzchnia</t>
  </si>
  <si>
    <t>Frezowanie istniejącej nawierzchni do założonego profilu</t>
  </si>
  <si>
    <r>
      <t>m</t>
    </r>
    <r>
      <rPr>
        <sz val="11"/>
        <color indexed="8"/>
        <rFont val="Czcionka tekstu podstawowego"/>
        <charset val="238"/>
      </rPr>
      <t>²</t>
    </r>
  </si>
  <si>
    <r>
      <t>Wyrównanie istniejącej nawierzchni betonem asfaltowym  75 kg/m</t>
    </r>
    <r>
      <rPr>
        <sz val="11"/>
        <color indexed="8"/>
        <rFont val="Czcionka tekstu podstawowego"/>
        <charset val="238"/>
      </rPr>
      <t>²</t>
    </r>
  </si>
  <si>
    <t>wykonanie warstwy ścieralnej z betonu asfaltowego grubość warstwy po zagęszczeniu 4 cm (187x4 m)</t>
  </si>
  <si>
    <t>Roboty wykończeniowe</t>
  </si>
  <si>
    <t>Uzupełnienie poboczy z kruszywa grubość warstwy po zagęszczeniu 8 cm szerokość poboczy 0,5 m str. lewa i prawa</t>
  </si>
  <si>
    <t>Razem netto</t>
  </si>
  <si>
    <t>Brutto</t>
  </si>
  <si>
    <r>
      <t>Mechaniczne rozebranie nawierzchni z mieszanek mineralno bitumicznych gr. 4 cm 4,00x187,00 = 748,00 m</t>
    </r>
    <r>
      <rPr>
        <sz val="11"/>
        <color theme="1"/>
        <rFont val="Calibri"/>
        <family val="2"/>
        <charset val="238"/>
      </rPr>
      <t>² (łącznik Wielka Wieś). Materiał z frezowania wykorzystany będzie do wykonania poboczy</t>
    </r>
  </si>
  <si>
    <t>5      d2</t>
  </si>
  <si>
    <t>6           d2</t>
  </si>
  <si>
    <t>Wykonanie poboczy z  destruktu grubość warstwy po zagęszczeniu 8 cm szerokość poboczy 0,5 m str. lewa i prawa</t>
  </si>
  <si>
    <t>9           d2</t>
  </si>
  <si>
    <t>Regulacja pionowa studzienek kanalizacyjnych</t>
  </si>
  <si>
    <t>szt.</t>
  </si>
  <si>
    <t>Wykonanie i zagęszczenie warstwy odsączającej z piasku o gr. 10 cm</t>
  </si>
  <si>
    <t>Wykonanie warstwy ścieralnej z betonu asfaltowego gr. warstwy po zagęszczeniu 4 cm</t>
  </si>
  <si>
    <t>Remont skrzyżowania drogi wewnętrznej zlokalizowanej na działce o nr 655 z drogą powiatową o nr 0573T w Marcinkowie</t>
  </si>
  <si>
    <t>Załącznik nr 2 Przedmiar robót</t>
  </si>
  <si>
    <r>
      <t xml:space="preserve">Wykonanie remontów cząstkowych nawierzchni bitumicznych dróg                                                                            </t>
    </r>
    <r>
      <rPr>
        <sz val="11"/>
        <color theme="1"/>
        <rFont val="Calibri"/>
        <family val="2"/>
        <charset val="238"/>
      </rPr>
      <t xml:space="preserve">                                                  ul. Sandomierska w Wąchocku - 7,80 m²                                  ul. Szydłowiecka w Wąchocku - 2,60 m²                                   ul. Dolna w Parszowie -  0,5 m²                                                    ul. Torowa w Wąchocku - 0,64 m²                                         Razem: 11,54 m² </t>
    </r>
  </si>
  <si>
    <t>1.</t>
  </si>
  <si>
    <t>1.      d1</t>
  </si>
  <si>
    <t>Wykonanie remontów cząstkowych nawierzchni bitumicznych</t>
  </si>
  <si>
    <t>Cena netto za element rozliczeniowy</t>
  </si>
  <si>
    <t>Wykonanie remontu przepustu rurowego przy ulicy Tysiąclecia w Wachocku</t>
  </si>
  <si>
    <t>Przygotowanie terenu pod budowę kod CPV 45100000-8</t>
  </si>
  <si>
    <t>m</t>
  </si>
  <si>
    <t xml:space="preserve">Rozebranie prefabrykowanych przepustów drogowych rurowych jednootworowych  o średnicy 100 cm  na ławie z kruszywa łamanego z wywiezieniem materiałów  z rozbiórki poza teren budowy wraz z wyładunkiem. Materiał z rozbiórki przejmuje i zagospodarowuje wykonawca </t>
  </si>
  <si>
    <t>2.         d.1</t>
  </si>
  <si>
    <t>Rozebranie ścianek czołowych z elemmentów prefabrykowanych dla rur o srednicy 100 cm. Materiał z rozbiórki przejmuje i zagospodarowje wykonawca</t>
  </si>
  <si>
    <t>2.</t>
  </si>
  <si>
    <t>Roboty odwodniające kod CPV 45232452-5</t>
  </si>
  <si>
    <t>3.          d.2</t>
  </si>
  <si>
    <t>Wykonanie przepustu drogowego rurowego jednootworowego z rur o średnicy 100 cm na ławie z kruszywa łamanego wraz z wykonaniem wykopów i zasypek z zagęszczeniem</t>
  </si>
  <si>
    <t>4.         d.2</t>
  </si>
  <si>
    <t>Wykonanie ścianek czołowych z elementów prefabrykowanych  żelbetowych dla rur o średnicy 100 cm</t>
  </si>
  <si>
    <t xml:space="preserve">3. </t>
  </si>
  <si>
    <t>Roboty w zakresie konstruowania, fundamentowania oraz wykonywania nawierzchni autostrad, dróg kod CPV 45233000-9</t>
  </si>
  <si>
    <t>5.         d.3</t>
  </si>
  <si>
    <t>Razem:</t>
  </si>
  <si>
    <t>Roboty odwoadniające i nawierzchniowe kod CPV 45232452-5</t>
  </si>
  <si>
    <t>6.         d.4</t>
  </si>
  <si>
    <t>Wykonanie odwodnienis liniowego z koryt odwadniających z rusztem żeliwnym przy ulicy Szkolnej w Parszowie</t>
  </si>
  <si>
    <t>Ręczne rozebranie istniejącej nawierzchni z betonu asfaltowego o gr. 6 cm z wywiezieniem materialu na odl. do 5 km</t>
  </si>
  <si>
    <t>Ręczne wykonanie wykopu w gruncie kat. IV z wywiezieniem materiału na odl. do 5 km</t>
  </si>
  <si>
    <t>Roboty odwodniające i nawierzchniowe kod CPV 45232452-5</t>
  </si>
  <si>
    <t>Wbudowanie kotytek odwadniających z rusztem żeliwnym  klasa D 400</t>
  </si>
  <si>
    <t>5.         d.2</t>
  </si>
  <si>
    <t>wbudowanie studzienki odpływowej z rusztem żeliwnym  klasa D 400</t>
  </si>
  <si>
    <t>6.          d.2</t>
  </si>
  <si>
    <t>wbudowanie rury PCV łączacej studzienkę odpływową z rowem nn ławie z kruszywa wraz z obsypką i zasypką z kruszywa  z zagęszczeniem</t>
  </si>
  <si>
    <t>7.        d.2</t>
  </si>
  <si>
    <t xml:space="preserve">8.         d.2        </t>
  </si>
  <si>
    <t>wykonanie nawierzchni z masy mineralno bitumicznej  o gr. 6 cm</t>
  </si>
  <si>
    <t>Wykonanie progu zwalniającego przy ulicy Dolnej w Parszowie</t>
  </si>
  <si>
    <t>Ręczne rozebranie istniejącej nawierzchni z betonu asfaltowego o gr. 6 cm z wywiezieniem materialu na odl. do 5 km 4x1,66</t>
  </si>
  <si>
    <t>Ręczne wykonanie wykopu w gruncie kat. IV z wywiezieniem materiału na odl. do 5 km 4x1.66x 0,38</t>
  </si>
  <si>
    <t>Roboty budowlane w zakresie kondtruowania, fundamentowania oraz wykonywania nawierzchni autostrad, dróg kod CPV 45233000-9</t>
  </si>
  <si>
    <t>3           d.2</t>
  </si>
  <si>
    <t>Profilowanie i zageszczenie podłoża pod warstwy konstrukcyjne  1,5x4</t>
  </si>
  <si>
    <t xml:space="preserve">4.      d.2     </t>
  </si>
  <si>
    <t>Wykonanie warstwy odsączającej z piasku grubość warstwy po zagęszczeniu 10 cm</t>
  </si>
  <si>
    <t>Wykonanie podbudowy z kruszywa łamanego grubość warstwy po zageszczeniu 20 cm</t>
  </si>
  <si>
    <t>Wykonanie podbudowy z kruszywa 0-31,5 mm  grubość warstwy po zagęszczeniu 15  cm</t>
  </si>
  <si>
    <t>3.</t>
  </si>
  <si>
    <t>Roboty budowlane w zakresie układania chodników i asfaltowania kod CPV 45233222-1</t>
  </si>
  <si>
    <t>5.     d.3</t>
  </si>
  <si>
    <t xml:space="preserve">Wbudowanie obrzeży betonowych 30x8x100 cm na ławie betonowwej z oporem </t>
  </si>
  <si>
    <t>6.     d.3</t>
  </si>
  <si>
    <t>Umocnienie rowu odwadniającego wzdłuż drogi w miejscowości Węglów</t>
  </si>
  <si>
    <t>Roboty odwadniające i nawierzchniowe kod CPV 45232451-8</t>
  </si>
  <si>
    <t xml:space="preserve">Umocnienie skarp rowu płytami prefabrykowanymi ażurowymi typu MEBA, wypełnienie wolnych przestrzeni hmusem, podsypka piaskowa gr. 5 cm wraz z zakołkowaniem i odmuleniem rowu przed ułożeniem płyt ażurowych </t>
  </si>
  <si>
    <t>Umocnienie dna rowu płytkami chodnikowymi 50x50x7 cm na podsypce piaskowej  wraz z odmuleniem dna rowu  na długości 135 m                                                  135x05</t>
  </si>
  <si>
    <t>Umocnienie skarp rowu płytami prefabrykowanymi ażurowymi typu MEBA, wypełnienie wolnych przestrzeni hmusem, podsypka piaskowa gr. 5 cm i odmuleniem rowu przed ułożeniem płyt ażurowych  na długści 135 m                                                     135x04x2</t>
  </si>
  <si>
    <t>Razem netto;</t>
  </si>
  <si>
    <t>Wykonanie podjazdów dla rowerów przy schodach na promenadzie</t>
  </si>
  <si>
    <t>Ręczne wykonanie koryta w gruncie kat. IV (5x0,6x 0,23)x2</t>
  </si>
  <si>
    <t>1.         d.1</t>
  </si>
  <si>
    <t>2           d.2</t>
  </si>
  <si>
    <t>Wykonanie podbudowy z kruszywa łamanego grubość warstwy po zageszczeniu 10 cm</t>
  </si>
  <si>
    <t>Wbudowanie obrzeży betonowych 20x6x100 cm na podsypce cementowo piaskowej</t>
  </si>
  <si>
    <t>Wykonanie nawierzchni z kostki betonowej kolor o gr. 8 cm na podsypce cementowo piaskowej z wypelnieniem spoin piaskiem</t>
  </si>
  <si>
    <t>Wykonanie nawierzchni z z płyt prefabrykowanych ażurowych o gr. 8 cm na podsypce cementowo piaskowej z wypelnieniem wolnech przestrzeni humusem</t>
  </si>
  <si>
    <t>Profilowanie i zageszczenie podłoża pod warstwy konstrukcyjne  (5x0,6)x2</t>
  </si>
  <si>
    <t>Wykonanie podjazdu na tor rowerowy pumptrack</t>
  </si>
  <si>
    <t>Ręczne wykonanie koryta w gruncie kat. IV 3,1x 2x 0,13 cm</t>
  </si>
  <si>
    <t>Profilowanie i zageszczenie podłoża pod warstwy konstrukcyjne  3,1x2</t>
  </si>
  <si>
    <t>Wykonanie remontu bieżącego uszkodzonej drogi do przepompowni w Wielkiej Wsi</t>
  </si>
  <si>
    <t>3     d.3</t>
  </si>
  <si>
    <t>4.     d.3</t>
  </si>
  <si>
    <t>3.     d.2</t>
  </si>
  <si>
    <t>5.     d.2</t>
  </si>
  <si>
    <t>7.     d.3</t>
  </si>
  <si>
    <t>1.      d.1</t>
  </si>
  <si>
    <t>Wykonanie nawierzchni z z płyt prefabrykowanych ażurowych o gr. 8 cm na podsypce cementowo piaskowej z wypelnieniem wolnych przestrzeni humusem</t>
  </si>
  <si>
    <t>Transport kruszywa 4-31,5 mm (cena kruszywa + Transport)</t>
  </si>
  <si>
    <t>t</t>
  </si>
  <si>
    <t>Wyrównanie drogi o nawierzchni nieulepszonej równiarką</t>
  </si>
  <si>
    <t>godz.</t>
  </si>
  <si>
    <t>3.        d.1</t>
  </si>
  <si>
    <t>Zawałowanie drogi walcem wibracyjnym</t>
  </si>
  <si>
    <t>Wykonanie ławy betonowej  z betonu B25 pod korytka odwadniające gr 15 cm 3,5x0,15x0,65</t>
  </si>
  <si>
    <t>Wykonanie otuliny betonowej przy kortkach odpływowych 3,5x0,4x0,11</t>
  </si>
  <si>
    <t>Wykonanie remontów cząstkowych dróg gminnych na terenie Gminy Wąchock</t>
  </si>
  <si>
    <t>PRZEDMIAR ROBÓT 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</si>
</sst>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theme="1"/>
      <name val="Czcionka tekstu podstawowego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/>
    <xf numFmtId="2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2" fontId="4" fillId="0" borderId="0" xfId="0" applyNumberFormat="1" applyFont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1" xfId="0" applyFont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topLeftCell="A22" workbookViewId="0">
      <selection activeCell="E110" sqref="E110"/>
    </sheetView>
  </sheetViews>
  <sheetFormatPr defaultRowHeight="15"/>
  <cols>
    <col min="1" max="1" width="5.7109375" customWidth="1"/>
    <col min="2" max="2" width="40.28515625" customWidth="1"/>
    <col min="3" max="3" width="13.42578125" customWidth="1"/>
    <col min="5" max="5" width="16.42578125" customWidth="1"/>
    <col min="6" max="6" width="13.42578125" customWidth="1"/>
    <col min="11" max="11" width="12.85546875" customWidth="1"/>
  </cols>
  <sheetData>
    <row r="1" spans="1:11">
      <c r="B1" s="75" t="s">
        <v>72</v>
      </c>
      <c r="C1" s="75"/>
      <c r="D1" s="75"/>
      <c r="E1" s="75"/>
      <c r="F1" s="75"/>
    </row>
    <row r="3" spans="1:11">
      <c r="A3" s="65" t="s">
        <v>157</v>
      </c>
      <c r="B3" s="65"/>
      <c r="C3" s="65"/>
      <c r="D3" s="65"/>
      <c r="E3" s="65"/>
      <c r="F3" s="65"/>
    </row>
    <row r="4" spans="1:11">
      <c r="A4" s="51"/>
      <c r="B4" s="51"/>
      <c r="C4" s="51"/>
      <c r="D4" s="51"/>
      <c r="E4" s="51"/>
      <c r="F4" s="51"/>
    </row>
    <row r="5" spans="1:11">
      <c r="A5" s="39"/>
      <c r="B5" s="39"/>
      <c r="C5" s="39"/>
      <c r="D5" s="39"/>
      <c r="E5" s="39"/>
      <c r="F5" s="39"/>
    </row>
    <row r="6" spans="1:11" ht="45">
      <c r="A6" s="11" t="s">
        <v>0</v>
      </c>
      <c r="B6" s="11" t="s">
        <v>48</v>
      </c>
      <c r="C6" s="12" t="s">
        <v>49</v>
      </c>
      <c r="D6" s="11" t="s">
        <v>4</v>
      </c>
      <c r="E6" s="12" t="s">
        <v>50</v>
      </c>
      <c r="F6" s="20" t="s">
        <v>77</v>
      </c>
    </row>
    <row r="7" spans="1:1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11">
      <c r="A8" s="40" t="s">
        <v>74</v>
      </c>
      <c r="B8" s="55" t="s">
        <v>13</v>
      </c>
      <c r="C8" s="55"/>
      <c r="D8" s="55"/>
      <c r="E8" s="55"/>
      <c r="F8" s="56"/>
    </row>
    <row r="9" spans="1:11" ht="30">
      <c r="A9" s="12" t="s">
        <v>75</v>
      </c>
      <c r="B9" s="17" t="s">
        <v>76</v>
      </c>
      <c r="C9" s="11" t="s">
        <v>55</v>
      </c>
      <c r="D9" s="11">
        <v>65.239999999999995</v>
      </c>
      <c r="E9" s="18"/>
      <c r="F9" s="18"/>
    </row>
    <row r="10" spans="1:11">
      <c r="A10" s="1"/>
    </row>
    <row r="11" spans="1:11">
      <c r="A11" s="1"/>
      <c r="E11" s="3"/>
      <c r="F11" s="2"/>
      <c r="G11" s="4"/>
    </row>
    <row r="12" spans="1:11">
      <c r="A12" s="1"/>
      <c r="K12" s="1"/>
    </row>
    <row r="13" spans="1:11">
      <c r="A13" s="66" t="s">
        <v>78</v>
      </c>
      <c r="B13" s="66"/>
      <c r="C13" s="66"/>
      <c r="D13" s="66"/>
      <c r="E13" s="66"/>
      <c r="F13" s="66"/>
    </row>
    <row r="14" spans="1:11">
      <c r="A14" s="1"/>
    </row>
    <row r="15" spans="1:11" ht="45">
      <c r="A15" s="11" t="s">
        <v>0</v>
      </c>
      <c r="B15" s="11" t="s">
        <v>48</v>
      </c>
      <c r="C15" s="12" t="s">
        <v>49</v>
      </c>
      <c r="D15" s="11" t="s">
        <v>4</v>
      </c>
      <c r="E15" s="12" t="s">
        <v>50</v>
      </c>
      <c r="F15" s="20" t="s">
        <v>77</v>
      </c>
    </row>
    <row r="16" spans="1:11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40" t="s">
        <v>74</v>
      </c>
      <c r="B17" s="55" t="s">
        <v>79</v>
      </c>
      <c r="C17" s="55"/>
      <c r="D17" s="55"/>
      <c r="E17" s="55"/>
      <c r="F17" s="56"/>
    </row>
    <row r="18" spans="1:6" ht="105">
      <c r="A18" s="12" t="s">
        <v>75</v>
      </c>
      <c r="B18" s="17" t="s">
        <v>81</v>
      </c>
      <c r="C18" s="11" t="s">
        <v>80</v>
      </c>
      <c r="D18" s="11">
        <v>5</v>
      </c>
      <c r="E18" s="18"/>
      <c r="F18" s="18"/>
    </row>
    <row r="19" spans="1:6" ht="60">
      <c r="A19" s="21" t="s">
        <v>82</v>
      </c>
      <c r="B19" s="17" t="s">
        <v>83</v>
      </c>
      <c r="C19" s="11" t="s">
        <v>68</v>
      </c>
      <c r="D19" s="11">
        <v>2</v>
      </c>
      <c r="E19" s="11"/>
      <c r="F19" s="18"/>
    </row>
    <row r="20" spans="1:6">
      <c r="A20" s="43" t="s">
        <v>84</v>
      </c>
      <c r="B20" s="57" t="s">
        <v>85</v>
      </c>
      <c r="C20" s="57"/>
      <c r="D20" s="57"/>
      <c r="E20" s="57"/>
      <c r="F20" s="57"/>
    </row>
    <row r="21" spans="1:6" ht="75">
      <c r="A21" s="21" t="s">
        <v>86</v>
      </c>
      <c r="B21" s="17" t="s">
        <v>87</v>
      </c>
      <c r="C21" s="11" t="s">
        <v>80</v>
      </c>
      <c r="D21" s="34">
        <v>5</v>
      </c>
      <c r="E21" s="11"/>
      <c r="F21" s="18"/>
    </row>
    <row r="22" spans="1:6" ht="27" customHeight="1">
      <c r="A22" s="17" t="s">
        <v>88</v>
      </c>
      <c r="B22" s="44" t="s">
        <v>89</v>
      </c>
      <c r="C22" s="34" t="s">
        <v>68</v>
      </c>
      <c r="D22" s="34">
        <v>2</v>
      </c>
      <c r="E22" s="11"/>
      <c r="F22" s="18"/>
    </row>
    <row r="23" spans="1:6" ht="31.5" customHeight="1">
      <c r="A23" s="43" t="s">
        <v>90</v>
      </c>
      <c r="B23" s="58" t="s">
        <v>91</v>
      </c>
      <c r="C23" s="58"/>
      <c r="D23" s="58"/>
      <c r="E23" s="58"/>
      <c r="F23" s="58"/>
    </row>
    <row r="24" spans="1:6" ht="45">
      <c r="A24" s="17" t="s">
        <v>92</v>
      </c>
      <c r="B24" s="45" t="s">
        <v>117</v>
      </c>
      <c r="C24" s="11" t="s">
        <v>55</v>
      </c>
      <c r="D24" s="11">
        <v>22.5</v>
      </c>
      <c r="E24" s="11">
        <v>27.15</v>
      </c>
      <c r="F24" s="18">
        <f>D24*E24</f>
        <v>610.875</v>
      </c>
    </row>
    <row r="25" spans="1:6">
      <c r="A25" s="38">
        <v>4</v>
      </c>
      <c r="B25" s="57" t="s">
        <v>94</v>
      </c>
      <c r="C25" s="57"/>
      <c r="D25" s="57"/>
      <c r="E25" s="57"/>
      <c r="F25" s="57"/>
    </row>
    <row r="26" spans="1:6" ht="90">
      <c r="A26" s="17" t="s">
        <v>95</v>
      </c>
      <c r="B26" s="17" t="s">
        <v>125</v>
      </c>
      <c r="C26" s="11" t="s">
        <v>55</v>
      </c>
      <c r="D26" s="34">
        <v>46.5</v>
      </c>
      <c r="E26" s="34"/>
      <c r="F26" s="18"/>
    </row>
    <row r="27" spans="1:6">
      <c r="E27" s="3"/>
      <c r="F27" s="2"/>
    </row>
    <row r="28" spans="1:6" ht="26.25" customHeight="1"/>
    <row r="29" spans="1:6" ht="34.5" customHeight="1">
      <c r="A29" s="59" t="s">
        <v>96</v>
      </c>
      <c r="B29" s="59"/>
      <c r="C29" s="59"/>
      <c r="D29" s="59"/>
      <c r="E29" s="59"/>
      <c r="F29" s="59"/>
    </row>
    <row r="31" spans="1:6" ht="45">
      <c r="A31" s="11" t="s">
        <v>0</v>
      </c>
      <c r="B31" s="11" t="s">
        <v>48</v>
      </c>
      <c r="C31" s="12" t="s">
        <v>49</v>
      </c>
      <c r="D31" s="11" t="s">
        <v>4</v>
      </c>
      <c r="E31" s="12" t="s">
        <v>50</v>
      </c>
      <c r="F31" s="20" t="s">
        <v>77</v>
      </c>
    </row>
    <row r="32" spans="1:6" ht="15" customHeight="1">
      <c r="A32" s="11">
        <v>1</v>
      </c>
      <c r="B32" s="11">
        <v>2</v>
      </c>
      <c r="C32" s="11">
        <v>3</v>
      </c>
      <c r="D32" s="11">
        <v>4</v>
      </c>
      <c r="E32" s="11">
        <v>5</v>
      </c>
      <c r="F32" s="11">
        <v>6</v>
      </c>
    </row>
    <row r="33" spans="1:6">
      <c r="A33" s="40" t="s">
        <v>74</v>
      </c>
      <c r="B33" s="60" t="s">
        <v>7</v>
      </c>
      <c r="C33" s="60"/>
      <c r="D33" s="60"/>
      <c r="E33" s="60"/>
      <c r="F33" s="61"/>
    </row>
    <row r="34" spans="1:6" ht="45">
      <c r="A34" s="12" t="s">
        <v>147</v>
      </c>
      <c r="B34" s="17" t="s">
        <v>97</v>
      </c>
      <c r="C34" s="11" t="s">
        <v>55</v>
      </c>
      <c r="D34" s="11">
        <v>6</v>
      </c>
      <c r="E34" s="18"/>
      <c r="F34" s="18"/>
    </row>
    <row r="35" spans="1:6" ht="45">
      <c r="A35" s="21" t="s">
        <v>82</v>
      </c>
      <c r="B35" s="21" t="s">
        <v>98</v>
      </c>
      <c r="C35" s="11" t="s">
        <v>12</v>
      </c>
      <c r="D35" s="11">
        <v>7.64</v>
      </c>
      <c r="E35" s="11"/>
      <c r="F35" s="18"/>
    </row>
    <row r="36" spans="1:6">
      <c r="A36" s="43" t="s">
        <v>84</v>
      </c>
      <c r="B36" s="57" t="s">
        <v>99</v>
      </c>
      <c r="C36" s="57"/>
      <c r="D36" s="57"/>
      <c r="E36" s="57"/>
      <c r="F36" s="57"/>
    </row>
    <row r="37" spans="1:6" ht="45">
      <c r="A37" s="21" t="s">
        <v>86</v>
      </c>
      <c r="B37" s="17" t="s">
        <v>155</v>
      </c>
      <c r="C37" s="11" t="s">
        <v>12</v>
      </c>
      <c r="D37" s="34">
        <v>0.34</v>
      </c>
      <c r="E37" s="11"/>
      <c r="F37" s="18"/>
    </row>
    <row r="38" spans="1:6" ht="30">
      <c r="A38" s="17" t="s">
        <v>88</v>
      </c>
      <c r="B38" s="44" t="s">
        <v>100</v>
      </c>
      <c r="C38" s="34" t="s">
        <v>80</v>
      </c>
      <c r="D38" s="34">
        <v>3</v>
      </c>
      <c r="E38" s="11"/>
      <c r="F38" s="18"/>
    </row>
    <row r="39" spans="1:6" ht="30">
      <c r="A39" s="17" t="s">
        <v>101</v>
      </c>
      <c r="B39" s="44" t="s">
        <v>102</v>
      </c>
      <c r="C39" s="34" t="s">
        <v>68</v>
      </c>
      <c r="D39" s="34">
        <v>1</v>
      </c>
      <c r="E39" s="34"/>
      <c r="F39" s="35"/>
    </row>
    <row r="40" spans="1:6" ht="30">
      <c r="A40" s="17" t="s">
        <v>103</v>
      </c>
      <c r="B40" s="44" t="s">
        <v>156</v>
      </c>
      <c r="C40" s="11" t="s">
        <v>12</v>
      </c>
      <c r="D40" s="34">
        <v>0.154</v>
      </c>
      <c r="E40" s="34"/>
      <c r="F40" s="35"/>
    </row>
    <row r="41" spans="1:6" ht="60">
      <c r="A41" s="45" t="s">
        <v>105</v>
      </c>
      <c r="B41" s="44" t="s">
        <v>104</v>
      </c>
      <c r="C41" s="34" t="s">
        <v>80</v>
      </c>
      <c r="D41" s="34">
        <v>5.3</v>
      </c>
      <c r="E41" s="34"/>
      <c r="F41" s="35"/>
    </row>
    <row r="42" spans="1:6" ht="30">
      <c r="A42" s="44" t="s">
        <v>106</v>
      </c>
      <c r="B42" s="44" t="s">
        <v>107</v>
      </c>
      <c r="C42" s="11" t="s">
        <v>55</v>
      </c>
      <c r="D42" s="34">
        <v>4.7</v>
      </c>
      <c r="E42" s="34"/>
      <c r="F42" s="35"/>
    </row>
    <row r="43" spans="1:6">
      <c r="E43" s="3"/>
      <c r="F43" s="2"/>
    </row>
    <row r="45" spans="1:6">
      <c r="A45" s="62" t="s">
        <v>108</v>
      </c>
      <c r="B45" s="62"/>
      <c r="C45" s="62"/>
      <c r="D45" s="62"/>
      <c r="E45" s="62"/>
      <c r="F45" s="62"/>
    </row>
    <row r="47" spans="1:6" ht="45">
      <c r="A47" s="11" t="s">
        <v>0</v>
      </c>
      <c r="B47" s="11" t="s">
        <v>48</v>
      </c>
      <c r="C47" s="12" t="s">
        <v>49</v>
      </c>
      <c r="D47" s="11" t="s">
        <v>4</v>
      </c>
      <c r="E47" s="12" t="s">
        <v>50</v>
      </c>
      <c r="F47" s="20" t="s">
        <v>77</v>
      </c>
    </row>
    <row r="48" spans="1:6">
      <c r="A48" s="11">
        <v>1</v>
      </c>
      <c r="B48" s="11">
        <v>2</v>
      </c>
      <c r="C48" s="11">
        <v>3</v>
      </c>
      <c r="D48" s="11">
        <v>4</v>
      </c>
      <c r="E48" s="11">
        <v>5</v>
      </c>
      <c r="F48" s="11">
        <v>6</v>
      </c>
    </row>
    <row r="49" spans="1:6">
      <c r="A49" s="40" t="s">
        <v>74</v>
      </c>
      <c r="B49" s="60" t="s">
        <v>7</v>
      </c>
      <c r="C49" s="60"/>
      <c r="D49" s="60"/>
      <c r="E49" s="60"/>
      <c r="F49" s="61"/>
    </row>
    <row r="50" spans="1:6" ht="60">
      <c r="A50" s="12" t="s">
        <v>75</v>
      </c>
      <c r="B50" s="17" t="s">
        <v>109</v>
      </c>
      <c r="C50" s="11" t="s">
        <v>55</v>
      </c>
      <c r="D50" s="11">
        <v>6.64</v>
      </c>
      <c r="E50" s="18"/>
      <c r="F50" s="18"/>
    </row>
    <row r="51" spans="1:6" ht="30" customHeight="1">
      <c r="A51" s="12" t="s">
        <v>82</v>
      </c>
      <c r="B51" s="21" t="s">
        <v>110</v>
      </c>
      <c r="C51" s="11" t="s">
        <v>12</v>
      </c>
      <c r="D51" s="11">
        <v>2.52</v>
      </c>
      <c r="E51" s="11"/>
      <c r="F51" s="18"/>
    </row>
    <row r="52" spans="1:6" ht="27" customHeight="1">
      <c r="A52" s="46" t="s">
        <v>84</v>
      </c>
      <c r="B52" s="58" t="s">
        <v>111</v>
      </c>
      <c r="C52" s="58"/>
      <c r="D52" s="58"/>
      <c r="E52" s="58"/>
      <c r="F52" s="58"/>
    </row>
    <row r="53" spans="1:6" ht="30">
      <c r="A53" s="20" t="s">
        <v>112</v>
      </c>
      <c r="B53" s="17" t="s">
        <v>113</v>
      </c>
      <c r="C53" s="11" t="s">
        <v>55</v>
      </c>
      <c r="D53" s="34">
        <v>6</v>
      </c>
      <c r="E53" s="18"/>
      <c r="F53" s="18"/>
    </row>
    <row r="54" spans="1:6" ht="30">
      <c r="A54" s="12" t="s">
        <v>114</v>
      </c>
      <c r="B54" s="22" t="s">
        <v>115</v>
      </c>
      <c r="C54" s="11" t="s">
        <v>55</v>
      </c>
      <c r="D54" s="11">
        <v>6</v>
      </c>
      <c r="E54" s="18"/>
      <c r="F54" s="18"/>
    </row>
    <row r="55" spans="1:6" ht="45">
      <c r="A55" s="47" t="s">
        <v>145</v>
      </c>
      <c r="B55" s="22" t="s">
        <v>116</v>
      </c>
      <c r="C55" s="11" t="s">
        <v>55</v>
      </c>
      <c r="D55" s="11">
        <v>6</v>
      </c>
      <c r="E55" s="18"/>
      <c r="F55" s="18"/>
    </row>
    <row r="56" spans="1:6">
      <c r="A56" s="48" t="s">
        <v>118</v>
      </c>
      <c r="B56" s="63" t="s">
        <v>119</v>
      </c>
      <c r="C56" s="63"/>
      <c r="D56" s="63"/>
      <c r="E56" s="63"/>
      <c r="F56" s="63"/>
    </row>
    <row r="57" spans="1:6" ht="45">
      <c r="A57" s="12" t="s">
        <v>122</v>
      </c>
      <c r="B57" s="22" t="s">
        <v>121</v>
      </c>
      <c r="C57" s="11" t="s">
        <v>80</v>
      </c>
      <c r="D57" s="11">
        <v>11</v>
      </c>
      <c r="E57" s="18"/>
      <c r="F57" s="18"/>
    </row>
    <row r="58" spans="1:6" ht="45">
      <c r="A58" s="12" t="s">
        <v>146</v>
      </c>
      <c r="B58" s="22" t="s">
        <v>135</v>
      </c>
      <c r="C58" s="11" t="s">
        <v>55</v>
      </c>
      <c r="D58" s="11">
        <v>6</v>
      </c>
      <c r="E58" s="18"/>
      <c r="F58" s="18"/>
    </row>
    <row r="59" spans="1:6">
      <c r="A59" s="41"/>
      <c r="B59" s="41"/>
      <c r="C59" s="41"/>
      <c r="D59" s="41"/>
      <c r="E59" s="50"/>
      <c r="F59" s="50"/>
    </row>
    <row r="60" spans="1:6">
      <c r="A60" s="41"/>
      <c r="B60" s="41"/>
      <c r="C60" s="41"/>
      <c r="D60" s="41"/>
      <c r="E60" s="42"/>
      <c r="F60" s="42"/>
    </row>
    <row r="61" spans="1:6">
      <c r="A61" s="64" t="s">
        <v>123</v>
      </c>
      <c r="B61" s="64"/>
      <c r="C61" s="64"/>
      <c r="D61" s="64"/>
      <c r="E61" s="64"/>
      <c r="F61" s="64"/>
    </row>
    <row r="62" spans="1:6">
      <c r="A62" s="41"/>
      <c r="B62" s="41"/>
      <c r="C62" s="41"/>
      <c r="D62" s="41"/>
      <c r="E62" s="42"/>
      <c r="F62" s="42"/>
    </row>
    <row r="63" spans="1:6" ht="45">
      <c r="A63" s="11" t="s">
        <v>0</v>
      </c>
      <c r="B63" s="11" t="s">
        <v>48</v>
      </c>
      <c r="C63" s="12" t="s">
        <v>49</v>
      </c>
      <c r="D63" s="11" t="s">
        <v>4</v>
      </c>
      <c r="E63" s="12" t="s">
        <v>50</v>
      </c>
      <c r="F63" s="20" t="s">
        <v>77</v>
      </c>
    </row>
    <row r="64" spans="1:6">
      <c r="A64" s="11">
        <v>1</v>
      </c>
      <c r="B64" s="11">
        <v>2</v>
      </c>
      <c r="C64" s="11">
        <v>3</v>
      </c>
      <c r="D64" s="11">
        <v>4</v>
      </c>
      <c r="E64" s="11">
        <v>5</v>
      </c>
      <c r="F64" s="11">
        <v>6</v>
      </c>
    </row>
    <row r="65" spans="1:6">
      <c r="A65" s="40" t="s">
        <v>74</v>
      </c>
      <c r="B65" s="55" t="s">
        <v>124</v>
      </c>
      <c r="C65" s="55"/>
      <c r="D65" s="55"/>
      <c r="E65" s="55"/>
      <c r="F65" s="56"/>
    </row>
    <row r="66" spans="1:6" ht="75">
      <c r="A66" s="12" t="s">
        <v>75</v>
      </c>
      <c r="B66" s="17" t="s">
        <v>126</v>
      </c>
      <c r="C66" s="11" t="s">
        <v>55</v>
      </c>
      <c r="D66" s="11">
        <v>67.5</v>
      </c>
      <c r="E66" s="18"/>
      <c r="F66" s="18"/>
    </row>
    <row r="67" spans="1:6" ht="105">
      <c r="A67" s="12" t="s">
        <v>82</v>
      </c>
      <c r="B67" s="17" t="s">
        <v>127</v>
      </c>
      <c r="C67" s="11" t="s">
        <v>55</v>
      </c>
      <c r="D67" s="11">
        <v>108</v>
      </c>
      <c r="E67" s="11"/>
      <c r="F67" s="18"/>
    </row>
    <row r="68" spans="1:6">
      <c r="A68" s="41"/>
      <c r="B68" s="41"/>
      <c r="C68" s="41"/>
      <c r="D68" s="41"/>
      <c r="E68" s="50"/>
      <c r="F68" s="50"/>
    </row>
    <row r="69" spans="1:6">
      <c r="A69" s="41"/>
      <c r="B69" s="41"/>
      <c r="C69" s="41"/>
      <c r="D69" s="41"/>
      <c r="E69" s="42"/>
      <c r="F69" s="42"/>
    </row>
    <row r="70" spans="1:6">
      <c r="A70" s="64" t="s">
        <v>129</v>
      </c>
      <c r="B70" s="64"/>
      <c r="C70" s="64"/>
      <c r="D70" s="64"/>
      <c r="E70" s="64"/>
      <c r="F70" s="64"/>
    </row>
    <row r="71" spans="1:6">
      <c r="A71" s="41"/>
      <c r="B71" s="41"/>
      <c r="C71" s="41"/>
      <c r="D71" s="41"/>
      <c r="E71" s="42"/>
      <c r="F71" s="42"/>
    </row>
    <row r="72" spans="1:6" ht="45">
      <c r="A72" s="11" t="s">
        <v>0</v>
      </c>
      <c r="B72" s="11" t="s">
        <v>48</v>
      </c>
      <c r="C72" s="12" t="s">
        <v>49</v>
      </c>
      <c r="D72" s="11" t="s">
        <v>4</v>
      </c>
      <c r="E72" s="12" t="s">
        <v>50</v>
      </c>
      <c r="F72" s="20" t="s">
        <v>77</v>
      </c>
    </row>
    <row r="73" spans="1:6">
      <c r="A73" s="11">
        <v>1</v>
      </c>
      <c r="B73" s="11">
        <v>2</v>
      </c>
      <c r="C73" s="11">
        <v>3</v>
      </c>
      <c r="D73" s="11">
        <v>4</v>
      </c>
      <c r="E73" s="11">
        <v>5</v>
      </c>
      <c r="F73" s="11">
        <v>6</v>
      </c>
    </row>
    <row r="74" spans="1:6" ht="15" customHeight="1">
      <c r="A74" s="40" t="s">
        <v>74</v>
      </c>
      <c r="B74" s="60" t="s">
        <v>7</v>
      </c>
      <c r="C74" s="60"/>
      <c r="D74" s="60"/>
      <c r="E74" s="60"/>
      <c r="F74" s="61"/>
    </row>
    <row r="75" spans="1:6" ht="30">
      <c r="A75" s="12" t="s">
        <v>131</v>
      </c>
      <c r="B75" s="21" t="s">
        <v>130</v>
      </c>
      <c r="C75" s="11" t="s">
        <v>12</v>
      </c>
      <c r="D75" s="11">
        <v>1.38</v>
      </c>
      <c r="E75" s="11"/>
      <c r="F75" s="18"/>
    </row>
    <row r="76" spans="1:6" ht="33" customHeight="1">
      <c r="A76" s="49" t="s">
        <v>84</v>
      </c>
      <c r="B76" s="58" t="s">
        <v>111</v>
      </c>
      <c r="C76" s="58"/>
      <c r="D76" s="58"/>
      <c r="E76" s="58"/>
      <c r="F76" s="58"/>
    </row>
    <row r="77" spans="1:6" ht="33" customHeight="1">
      <c r="A77" s="20" t="s">
        <v>132</v>
      </c>
      <c r="B77" s="17" t="s">
        <v>137</v>
      </c>
      <c r="C77" s="11" t="s">
        <v>55</v>
      </c>
      <c r="D77" s="34">
        <v>6</v>
      </c>
      <c r="E77" s="18"/>
      <c r="F77" s="18"/>
    </row>
    <row r="78" spans="1:6" ht="45">
      <c r="A78" s="47" t="s">
        <v>144</v>
      </c>
      <c r="B78" s="22" t="s">
        <v>133</v>
      </c>
      <c r="C78" s="11" t="s">
        <v>55</v>
      </c>
      <c r="D78" s="11">
        <v>6</v>
      </c>
      <c r="E78" s="18"/>
      <c r="F78" s="18"/>
    </row>
    <row r="79" spans="1:6">
      <c r="A79" s="48" t="s">
        <v>118</v>
      </c>
      <c r="B79" s="63" t="s">
        <v>119</v>
      </c>
      <c r="C79" s="63"/>
      <c r="D79" s="63"/>
      <c r="E79" s="63"/>
      <c r="F79" s="63"/>
    </row>
    <row r="80" spans="1:6" ht="45">
      <c r="A80" s="12" t="s">
        <v>143</v>
      </c>
      <c r="B80" s="22" t="s">
        <v>134</v>
      </c>
      <c r="C80" s="11" t="s">
        <v>80</v>
      </c>
      <c r="D80" s="11">
        <v>12.4</v>
      </c>
      <c r="E80" s="18"/>
      <c r="F80" s="18"/>
    </row>
    <row r="81" spans="1:9" ht="75">
      <c r="A81" s="12" t="s">
        <v>120</v>
      </c>
      <c r="B81" s="22" t="s">
        <v>136</v>
      </c>
      <c r="C81" s="11" t="s">
        <v>55</v>
      </c>
      <c r="D81" s="11">
        <v>6</v>
      </c>
      <c r="E81" s="18"/>
      <c r="F81" s="18"/>
    </row>
    <row r="82" spans="1:9">
      <c r="E82" s="3"/>
      <c r="F82" s="2"/>
    </row>
    <row r="83" spans="1:9">
      <c r="F83" s="1"/>
    </row>
    <row r="84" spans="1:9">
      <c r="A84" s="62" t="s">
        <v>138</v>
      </c>
      <c r="B84" s="62"/>
      <c r="C84" s="62"/>
      <c r="D84" s="62"/>
      <c r="E84" s="62"/>
      <c r="F84" s="62"/>
    </row>
    <row r="85" spans="1:9">
      <c r="F85" s="1"/>
    </row>
    <row r="86" spans="1:9" ht="45">
      <c r="A86" s="11" t="s">
        <v>0</v>
      </c>
      <c r="B86" s="11" t="s">
        <v>48</v>
      </c>
      <c r="C86" s="12" t="s">
        <v>49</v>
      </c>
      <c r="D86" s="11" t="s">
        <v>4</v>
      </c>
      <c r="E86" s="12" t="s">
        <v>50</v>
      </c>
      <c r="F86" s="20" t="s">
        <v>77</v>
      </c>
    </row>
    <row r="87" spans="1:9">
      <c r="A87" s="11">
        <v>1</v>
      </c>
      <c r="B87" s="11">
        <v>2</v>
      </c>
      <c r="C87" s="11">
        <v>3</v>
      </c>
      <c r="D87" s="11">
        <v>4</v>
      </c>
      <c r="E87" s="11">
        <v>5</v>
      </c>
      <c r="F87" s="11">
        <v>6</v>
      </c>
    </row>
    <row r="88" spans="1:9" ht="15" customHeight="1">
      <c r="A88" s="40" t="s">
        <v>74</v>
      </c>
      <c r="B88" s="60" t="s">
        <v>7</v>
      </c>
      <c r="C88" s="60"/>
      <c r="D88" s="60"/>
      <c r="E88" s="60"/>
      <c r="F88" s="61"/>
    </row>
    <row r="89" spans="1:9" ht="30">
      <c r="A89" s="12" t="s">
        <v>131</v>
      </c>
      <c r="B89" s="21" t="s">
        <v>139</v>
      </c>
      <c r="C89" s="11" t="s">
        <v>12</v>
      </c>
      <c r="D89" s="11">
        <v>0.81</v>
      </c>
      <c r="E89" s="11"/>
      <c r="F89" s="18"/>
    </row>
    <row r="90" spans="1:9" ht="33" customHeight="1">
      <c r="A90" s="49" t="s">
        <v>84</v>
      </c>
      <c r="B90" s="58" t="s">
        <v>111</v>
      </c>
      <c r="C90" s="58"/>
      <c r="D90" s="58"/>
      <c r="E90" s="58"/>
      <c r="F90" s="58"/>
    </row>
    <row r="91" spans="1:9" ht="30">
      <c r="A91" s="20" t="s">
        <v>132</v>
      </c>
      <c r="B91" s="17" t="s">
        <v>140</v>
      </c>
      <c r="C91" s="11" t="s">
        <v>55</v>
      </c>
      <c r="D91" s="34">
        <v>6.2</v>
      </c>
      <c r="E91" s="18"/>
      <c r="F91" s="18"/>
    </row>
    <row r="92" spans="1:9">
      <c r="A92" s="48" t="s">
        <v>118</v>
      </c>
      <c r="B92" s="63" t="s">
        <v>119</v>
      </c>
      <c r="C92" s="63"/>
      <c r="D92" s="63"/>
      <c r="E92" s="63"/>
      <c r="F92" s="63"/>
    </row>
    <row r="93" spans="1:9" ht="45">
      <c r="A93" s="12" t="s">
        <v>142</v>
      </c>
      <c r="B93" s="22" t="s">
        <v>134</v>
      </c>
      <c r="C93" s="11" t="s">
        <v>80</v>
      </c>
      <c r="D93" s="11">
        <v>6.2</v>
      </c>
      <c r="E93" s="18"/>
      <c r="F93" s="18"/>
    </row>
    <row r="94" spans="1:9" ht="75">
      <c r="A94" s="12" t="s">
        <v>143</v>
      </c>
      <c r="B94" s="22" t="s">
        <v>148</v>
      </c>
      <c r="C94" s="11" t="s">
        <v>55</v>
      </c>
      <c r="D94" s="11">
        <v>6.2</v>
      </c>
      <c r="E94" s="18"/>
      <c r="F94" s="18"/>
    </row>
    <row r="95" spans="1:9">
      <c r="E95" s="3"/>
      <c r="F95" s="2"/>
    </row>
    <row r="96" spans="1:9">
      <c r="I96" s="1"/>
    </row>
    <row r="97" spans="1:6">
      <c r="A97" s="3" t="s">
        <v>141</v>
      </c>
      <c r="B97" s="3"/>
      <c r="C97" s="3"/>
      <c r="D97" s="3"/>
      <c r="E97" s="3"/>
      <c r="F97" s="3"/>
    </row>
    <row r="99" spans="1:6" ht="45">
      <c r="A99" s="11" t="s">
        <v>0</v>
      </c>
      <c r="B99" s="11" t="s">
        <v>48</v>
      </c>
      <c r="C99" s="12" t="s">
        <v>49</v>
      </c>
      <c r="D99" s="11" t="s">
        <v>4</v>
      </c>
      <c r="E99" s="12" t="s">
        <v>50</v>
      </c>
      <c r="F99" s="20" t="s">
        <v>77</v>
      </c>
    </row>
    <row r="100" spans="1:6">
      <c r="A100" s="11">
        <v>1</v>
      </c>
      <c r="B100" s="11">
        <v>2</v>
      </c>
      <c r="C100" s="11">
        <v>3</v>
      </c>
      <c r="D100" s="11">
        <v>4</v>
      </c>
      <c r="E100" s="11">
        <v>5</v>
      </c>
      <c r="F100" s="11">
        <v>6</v>
      </c>
    </row>
    <row r="101" spans="1:6">
      <c r="A101" s="40" t="s">
        <v>74</v>
      </c>
      <c r="B101" s="55" t="s">
        <v>13</v>
      </c>
      <c r="C101" s="55"/>
      <c r="D101" s="55"/>
      <c r="E101" s="55"/>
      <c r="F101" s="56"/>
    </row>
    <row r="102" spans="1:6" ht="30">
      <c r="A102" s="12" t="s">
        <v>147</v>
      </c>
      <c r="B102" s="17" t="s">
        <v>149</v>
      </c>
      <c r="C102" s="11" t="s">
        <v>150</v>
      </c>
      <c r="D102" s="11">
        <v>20</v>
      </c>
      <c r="E102" s="18"/>
      <c r="F102" s="18"/>
    </row>
    <row r="103" spans="1:6" ht="30">
      <c r="A103" s="17" t="s">
        <v>82</v>
      </c>
      <c r="B103" s="17" t="s">
        <v>151</v>
      </c>
      <c r="C103" s="11" t="s">
        <v>152</v>
      </c>
      <c r="D103" s="11">
        <v>2</v>
      </c>
      <c r="E103" s="11"/>
      <c r="F103" s="18"/>
    </row>
    <row r="104" spans="1:6" ht="30">
      <c r="A104" s="17" t="s">
        <v>153</v>
      </c>
      <c r="B104" s="54" t="s">
        <v>154</v>
      </c>
      <c r="C104" s="34" t="s">
        <v>152</v>
      </c>
      <c r="D104" s="34">
        <v>2</v>
      </c>
      <c r="E104" s="11"/>
      <c r="F104" s="18"/>
    </row>
    <row r="105" spans="1:6">
      <c r="E105" s="3"/>
      <c r="F105" s="2"/>
    </row>
    <row r="108" spans="1:6">
      <c r="E108" s="3"/>
      <c r="F108" s="2"/>
    </row>
    <row r="110" spans="1:6">
      <c r="E110" s="3"/>
      <c r="F110" s="3"/>
    </row>
  </sheetData>
  <mergeCells count="26">
    <mergeCell ref="B88:F88"/>
    <mergeCell ref="B90:F90"/>
    <mergeCell ref="B92:F92"/>
    <mergeCell ref="B101:F101"/>
    <mergeCell ref="A70:F70"/>
    <mergeCell ref="B74:F74"/>
    <mergeCell ref="B76:F76"/>
    <mergeCell ref="B79:F79"/>
    <mergeCell ref="A84:F84"/>
    <mergeCell ref="A3:F3"/>
    <mergeCell ref="B1:F1"/>
    <mergeCell ref="B8:F8"/>
    <mergeCell ref="A13:F13"/>
    <mergeCell ref="B17:F17"/>
    <mergeCell ref="B65:F65"/>
    <mergeCell ref="B20:F20"/>
    <mergeCell ref="B23:F23"/>
    <mergeCell ref="B25:F25"/>
    <mergeCell ref="A29:F29"/>
    <mergeCell ref="B33:F33"/>
    <mergeCell ref="B36:F36"/>
    <mergeCell ref="A45:F45"/>
    <mergeCell ref="B49:F49"/>
    <mergeCell ref="B52:F52"/>
    <mergeCell ref="B56:F56"/>
    <mergeCell ref="A61:F6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opLeftCell="A64" workbookViewId="0">
      <selection activeCell="A76" sqref="A76:F177"/>
    </sheetView>
  </sheetViews>
  <sheetFormatPr defaultRowHeight="15"/>
  <cols>
    <col min="1" max="1" width="6.140625" customWidth="1"/>
    <col min="2" max="2" width="14.85546875" customWidth="1"/>
    <col min="3" max="3" width="50.42578125" customWidth="1"/>
    <col min="6" max="6" width="10.140625" customWidth="1"/>
    <col min="7" max="7" width="13.5703125" customWidth="1"/>
  </cols>
  <sheetData>
    <row r="1" spans="1:11">
      <c r="A1" s="67" t="s">
        <v>72</v>
      </c>
      <c r="B1" s="67"/>
      <c r="C1" s="67"/>
      <c r="D1" s="67"/>
      <c r="E1" s="67"/>
      <c r="F1" s="67"/>
      <c r="G1" s="67"/>
      <c r="H1" s="5"/>
      <c r="I1" s="5"/>
      <c r="J1" s="5"/>
    </row>
    <row r="2" spans="1:11">
      <c r="A2" s="5"/>
      <c r="B2" s="5"/>
      <c r="C2" s="5"/>
      <c r="D2" s="5"/>
      <c r="E2" s="5"/>
      <c r="F2" s="5"/>
      <c r="G2" s="5"/>
    </row>
    <row r="3" spans="1:11">
      <c r="A3" s="73" t="s">
        <v>19</v>
      </c>
      <c r="B3" s="73"/>
      <c r="C3" s="73"/>
      <c r="D3" s="73"/>
      <c r="E3" s="73"/>
      <c r="F3" s="73"/>
      <c r="G3" s="73"/>
    </row>
    <row r="4" spans="1:11">
      <c r="A4" s="9" t="s">
        <v>0</v>
      </c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11">
      <c r="A5" s="10">
        <v>1</v>
      </c>
      <c r="B5" s="57" t="s">
        <v>7</v>
      </c>
      <c r="C5" s="57"/>
      <c r="D5" s="57"/>
      <c r="E5" s="57"/>
      <c r="F5" s="57"/>
      <c r="G5" s="57"/>
    </row>
    <row r="6" spans="1:11" ht="60">
      <c r="A6" s="20" t="s">
        <v>9</v>
      </c>
      <c r="B6" s="9"/>
      <c r="C6" s="17" t="s">
        <v>62</v>
      </c>
      <c r="D6" s="11" t="s">
        <v>10</v>
      </c>
      <c r="E6" s="18">
        <v>748</v>
      </c>
      <c r="F6" s="18">
        <v>15</v>
      </c>
      <c r="G6" s="18"/>
    </row>
    <row r="7" spans="1:11" ht="30">
      <c r="A7" s="20" t="s">
        <v>11</v>
      </c>
      <c r="B7" s="9"/>
      <c r="C7" s="21" t="s">
        <v>21</v>
      </c>
      <c r="D7" s="11" t="s">
        <v>12</v>
      </c>
      <c r="E7" s="18">
        <v>0.24</v>
      </c>
      <c r="F7" s="18">
        <v>80</v>
      </c>
      <c r="G7" s="18"/>
    </row>
    <row r="8" spans="1:11">
      <c r="A8" s="10">
        <v>2</v>
      </c>
      <c r="B8" s="57" t="s">
        <v>13</v>
      </c>
      <c r="C8" s="57"/>
      <c r="D8" s="57"/>
      <c r="E8" s="57"/>
      <c r="F8" s="57"/>
      <c r="G8" s="57"/>
    </row>
    <row r="9" spans="1:11" ht="30" customHeight="1">
      <c r="A9" s="20" t="s">
        <v>14</v>
      </c>
      <c r="B9" s="9"/>
      <c r="C9" s="17" t="s">
        <v>16</v>
      </c>
      <c r="D9" s="11" t="s">
        <v>15</v>
      </c>
      <c r="E9" s="18">
        <v>20</v>
      </c>
      <c r="F9" s="18">
        <v>270</v>
      </c>
      <c r="G9" s="18"/>
    </row>
    <row r="10" spans="1:11" ht="32.25" customHeight="1">
      <c r="A10" s="20" t="s">
        <v>17</v>
      </c>
      <c r="B10" s="9"/>
      <c r="C10" s="17" t="s">
        <v>18</v>
      </c>
      <c r="D10" s="11" t="s">
        <v>10</v>
      </c>
      <c r="E10" s="18">
        <v>748</v>
      </c>
      <c r="F10" s="18">
        <v>30</v>
      </c>
      <c r="G10" s="18"/>
    </row>
    <row r="11" spans="1:11" ht="43.5">
      <c r="A11" s="20" t="s">
        <v>63</v>
      </c>
      <c r="B11" s="9"/>
      <c r="C11" s="25" t="s">
        <v>65</v>
      </c>
      <c r="D11" s="11" t="s">
        <v>55</v>
      </c>
      <c r="E11" s="18">
        <v>187</v>
      </c>
      <c r="F11" s="18">
        <v>8.16</v>
      </c>
      <c r="G11" s="18"/>
    </row>
    <row r="12" spans="1:11" ht="105">
      <c r="A12" s="12" t="s">
        <v>64</v>
      </c>
      <c r="B12" s="9"/>
      <c r="C12" s="22" t="s">
        <v>73</v>
      </c>
      <c r="D12" s="11" t="s">
        <v>10</v>
      </c>
      <c r="E12" s="18">
        <v>11.54</v>
      </c>
      <c r="F12" s="18">
        <v>120</v>
      </c>
      <c r="G12" s="18"/>
      <c r="K12" s="1">
        <f>G9+G10+G11+G12</f>
        <v>0</v>
      </c>
    </row>
    <row r="13" spans="1:11">
      <c r="E13" s="62" t="s">
        <v>20</v>
      </c>
      <c r="F13" s="62"/>
      <c r="G13" s="1"/>
    </row>
    <row r="14" spans="1:11">
      <c r="E14" s="68"/>
      <c r="F14" s="68"/>
    </row>
    <row r="15" spans="1:11">
      <c r="E15" s="62" t="s">
        <v>22</v>
      </c>
      <c r="F15" s="62"/>
      <c r="G15" s="1"/>
    </row>
    <row r="16" spans="1:11">
      <c r="E16" s="6"/>
      <c r="F16" s="6"/>
      <c r="G16" s="1"/>
    </row>
    <row r="17" spans="1:10" ht="45">
      <c r="C17" s="7" t="s">
        <v>71</v>
      </c>
    </row>
    <row r="18" spans="1:10">
      <c r="A18" s="9" t="s">
        <v>0</v>
      </c>
      <c r="B18" s="9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</row>
    <row r="19" spans="1:10">
      <c r="A19" s="11">
        <v>1</v>
      </c>
      <c r="B19" s="69" t="s">
        <v>23</v>
      </c>
      <c r="C19" s="70"/>
      <c r="D19" s="70"/>
      <c r="E19" s="70"/>
      <c r="F19" s="70"/>
      <c r="G19" s="71"/>
    </row>
    <row r="20" spans="1:10" ht="30">
      <c r="A20" s="12" t="s">
        <v>34</v>
      </c>
      <c r="B20" s="37"/>
      <c r="C20" s="13" t="s">
        <v>38</v>
      </c>
      <c r="D20" s="15" t="s">
        <v>39</v>
      </c>
      <c r="E20" s="19">
        <v>6.0000000000000001E-3</v>
      </c>
      <c r="F20" s="16">
        <v>4000</v>
      </c>
      <c r="G20" s="16">
        <f>E20*F20</f>
        <v>24</v>
      </c>
    </row>
    <row r="21" spans="1:10" ht="45">
      <c r="A21" s="12" t="s">
        <v>11</v>
      </c>
      <c r="B21" s="9"/>
      <c r="C21" s="17" t="s">
        <v>40</v>
      </c>
      <c r="D21" s="11" t="s">
        <v>12</v>
      </c>
      <c r="E21" s="18">
        <v>13.86</v>
      </c>
      <c r="F21" s="18">
        <v>18</v>
      </c>
      <c r="G21" s="18">
        <f>E21*F21</f>
        <v>249.48</v>
      </c>
      <c r="J21" s="1">
        <f>G23+G24+G25+G26+G27+G28+G29</f>
        <v>3183.7</v>
      </c>
    </row>
    <row r="22" spans="1:10">
      <c r="A22" s="11">
        <v>2</v>
      </c>
      <c r="B22" s="69" t="s">
        <v>24</v>
      </c>
      <c r="C22" s="70"/>
      <c r="D22" s="70"/>
      <c r="E22" s="70"/>
      <c r="F22" s="70"/>
      <c r="G22" s="71"/>
    </row>
    <row r="23" spans="1:10" ht="30">
      <c r="A23" s="12" t="s">
        <v>33</v>
      </c>
      <c r="B23" s="9"/>
      <c r="C23" s="17" t="s">
        <v>25</v>
      </c>
      <c r="D23" s="11" t="s">
        <v>10</v>
      </c>
      <c r="E23" s="18">
        <v>33</v>
      </c>
      <c r="F23" s="18">
        <v>1.9</v>
      </c>
      <c r="G23" s="18">
        <f t="shared" ref="G23:G29" si="0">E23*F23</f>
        <v>62.699999999999996</v>
      </c>
    </row>
    <row r="24" spans="1:10" ht="30">
      <c r="A24" s="12" t="s">
        <v>17</v>
      </c>
      <c r="B24" s="9"/>
      <c r="C24" s="17" t="s">
        <v>69</v>
      </c>
      <c r="D24" s="11" t="s">
        <v>10</v>
      </c>
      <c r="E24" s="18">
        <v>33</v>
      </c>
      <c r="F24" s="18">
        <v>4.5</v>
      </c>
      <c r="G24" s="18">
        <f t="shared" si="0"/>
        <v>148.5</v>
      </c>
    </row>
    <row r="25" spans="1:10" ht="30">
      <c r="A25" s="12" t="s">
        <v>29</v>
      </c>
      <c r="B25" s="9"/>
      <c r="C25" s="17" t="s">
        <v>27</v>
      </c>
      <c r="D25" s="11" t="s">
        <v>10</v>
      </c>
      <c r="E25" s="18">
        <v>33</v>
      </c>
      <c r="F25" s="18">
        <v>15</v>
      </c>
      <c r="G25" s="18">
        <f t="shared" si="0"/>
        <v>495</v>
      </c>
    </row>
    <row r="26" spans="1:10" ht="30">
      <c r="A26" s="12" t="s">
        <v>35</v>
      </c>
      <c r="B26" s="9"/>
      <c r="C26" s="17" t="s">
        <v>28</v>
      </c>
      <c r="D26" s="11" t="s">
        <v>10</v>
      </c>
      <c r="E26" s="18">
        <v>33</v>
      </c>
      <c r="F26" s="18">
        <v>8.5</v>
      </c>
      <c r="G26" s="18">
        <f t="shared" si="0"/>
        <v>280.5</v>
      </c>
    </row>
    <row r="27" spans="1:10" ht="30">
      <c r="A27" s="12" t="s">
        <v>36</v>
      </c>
      <c r="B27" s="9"/>
      <c r="C27" s="17" t="s">
        <v>30</v>
      </c>
      <c r="D27" s="11" t="s">
        <v>10</v>
      </c>
      <c r="E27" s="18">
        <v>33</v>
      </c>
      <c r="F27" s="18">
        <v>30</v>
      </c>
      <c r="G27" s="18">
        <f t="shared" si="0"/>
        <v>990</v>
      </c>
    </row>
    <row r="28" spans="1:10" ht="30">
      <c r="A28" s="12" t="s">
        <v>37</v>
      </c>
      <c r="B28" s="9"/>
      <c r="C28" s="17" t="s">
        <v>70</v>
      </c>
      <c r="D28" s="11" t="s">
        <v>10</v>
      </c>
      <c r="E28" s="18">
        <v>33</v>
      </c>
      <c r="F28" s="18">
        <v>29</v>
      </c>
      <c r="G28" s="18">
        <f t="shared" si="0"/>
        <v>957</v>
      </c>
    </row>
    <row r="29" spans="1:10" ht="30">
      <c r="A29" s="33" t="s">
        <v>66</v>
      </c>
      <c r="B29" s="9"/>
      <c r="C29" s="36" t="s">
        <v>67</v>
      </c>
      <c r="D29" s="34" t="s">
        <v>68</v>
      </c>
      <c r="E29" s="35">
        <v>1</v>
      </c>
      <c r="F29" s="35">
        <v>250</v>
      </c>
      <c r="G29" s="35">
        <f t="shared" si="0"/>
        <v>250</v>
      </c>
    </row>
    <row r="30" spans="1:10">
      <c r="E30" s="72" t="s">
        <v>20</v>
      </c>
      <c r="F30" s="72"/>
      <c r="G30" s="8">
        <f>G20+G21+G23+G24+G25+G26+G27+G28+G29</f>
        <v>3457.1800000000003</v>
      </c>
    </row>
    <row r="32" spans="1:10">
      <c r="E32" s="62" t="s">
        <v>22</v>
      </c>
      <c r="F32" s="62"/>
      <c r="G32" s="8">
        <f>G30*1.23</f>
        <v>4252.3314</v>
      </c>
    </row>
    <row r="34" spans="1:12" ht="30">
      <c r="C34" s="7" t="s">
        <v>32</v>
      </c>
    </row>
    <row r="35" spans="1:12">
      <c r="A35" s="9" t="s">
        <v>0</v>
      </c>
      <c r="B35" s="9" t="s">
        <v>1</v>
      </c>
      <c r="C35" s="10" t="s">
        <v>2</v>
      </c>
      <c r="D35" s="10" t="s">
        <v>3</v>
      </c>
      <c r="E35" s="10" t="s">
        <v>4</v>
      </c>
      <c r="F35" s="10" t="s">
        <v>5</v>
      </c>
      <c r="G35" s="10" t="s">
        <v>6</v>
      </c>
    </row>
    <row r="36" spans="1:12">
      <c r="A36" s="11">
        <v>1</v>
      </c>
      <c r="B36" s="69" t="s">
        <v>23</v>
      </c>
      <c r="C36" s="70"/>
      <c r="D36" s="70"/>
      <c r="E36" s="70"/>
      <c r="F36" s="70"/>
      <c r="G36" s="71"/>
    </row>
    <row r="37" spans="1:12" ht="30">
      <c r="A37" s="12" t="s">
        <v>9</v>
      </c>
      <c r="B37" s="37"/>
      <c r="C37" s="13" t="s">
        <v>38</v>
      </c>
      <c r="D37" s="14" t="s">
        <v>39</v>
      </c>
      <c r="E37" s="15">
        <v>4.3999999999999997E-2</v>
      </c>
      <c r="F37" s="16">
        <v>4000</v>
      </c>
      <c r="G37" s="16">
        <f>E37*F37</f>
        <v>176</v>
      </c>
    </row>
    <row r="38" spans="1:12" ht="60">
      <c r="A38" s="12" t="s">
        <v>41</v>
      </c>
      <c r="B38" s="9"/>
      <c r="C38" s="17" t="s">
        <v>43</v>
      </c>
      <c r="D38" s="11" t="s">
        <v>12</v>
      </c>
      <c r="E38" s="18">
        <v>80.64</v>
      </c>
      <c r="F38" s="18">
        <v>18</v>
      </c>
      <c r="G38" s="18">
        <f>E38*F38</f>
        <v>1451.52</v>
      </c>
    </row>
    <row r="39" spans="1:12">
      <c r="A39" s="11">
        <v>2</v>
      </c>
      <c r="B39" s="69" t="s">
        <v>24</v>
      </c>
      <c r="C39" s="70"/>
      <c r="D39" s="70"/>
      <c r="E39" s="70"/>
      <c r="F39" s="70"/>
      <c r="G39" s="71"/>
    </row>
    <row r="40" spans="1:12" ht="30">
      <c r="A40" s="12" t="s">
        <v>42</v>
      </c>
      <c r="B40" s="9"/>
      <c r="C40" s="17" t="s">
        <v>25</v>
      </c>
      <c r="D40" s="11" t="s">
        <v>10</v>
      </c>
      <c r="E40" s="18">
        <v>192</v>
      </c>
      <c r="F40" s="18">
        <v>1.9</v>
      </c>
      <c r="G40" s="18">
        <f t="shared" ref="G40:G45" si="1">E40*F40</f>
        <v>364.79999999999995</v>
      </c>
    </row>
    <row r="41" spans="1:12" ht="30">
      <c r="A41" s="12" t="s">
        <v>17</v>
      </c>
      <c r="B41" s="9"/>
      <c r="C41" s="17" t="s">
        <v>26</v>
      </c>
      <c r="D41" s="11" t="s">
        <v>10</v>
      </c>
      <c r="E41" s="18">
        <v>192</v>
      </c>
      <c r="F41" s="18">
        <v>4.5</v>
      </c>
      <c r="G41" s="18">
        <f t="shared" si="1"/>
        <v>864</v>
      </c>
    </row>
    <row r="42" spans="1:12" ht="30">
      <c r="A42" s="12" t="s">
        <v>29</v>
      </c>
      <c r="B42" s="9"/>
      <c r="C42" s="17" t="s">
        <v>27</v>
      </c>
      <c r="D42" s="11" t="s">
        <v>10</v>
      </c>
      <c r="E42" s="18">
        <v>192</v>
      </c>
      <c r="F42" s="18">
        <v>15</v>
      </c>
      <c r="G42" s="18">
        <f t="shared" si="1"/>
        <v>2880</v>
      </c>
    </row>
    <row r="43" spans="1:12" ht="30">
      <c r="A43" s="12" t="s">
        <v>35</v>
      </c>
      <c r="B43" s="9"/>
      <c r="C43" s="17" t="s">
        <v>28</v>
      </c>
      <c r="D43" s="11" t="s">
        <v>10</v>
      </c>
      <c r="E43" s="18">
        <v>192</v>
      </c>
      <c r="F43" s="18">
        <v>8.5</v>
      </c>
      <c r="G43" s="18">
        <f t="shared" si="1"/>
        <v>1632</v>
      </c>
      <c r="L43" s="1">
        <f>G40+G41+G42+G43+G44+G45</f>
        <v>17068.8</v>
      </c>
    </row>
    <row r="44" spans="1:12" ht="30">
      <c r="A44" s="12" t="s">
        <v>45</v>
      </c>
      <c r="B44" s="9"/>
      <c r="C44" s="17" t="s">
        <v>30</v>
      </c>
      <c r="D44" s="11" t="s">
        <v>10</v>
      </c>
      <c r="E44" s="18">
        <v>192</v>
      </c>
      <c r="F44" s="18">
        <v>30</v>
      </c>
      <c r="G44" s="18">
        <f t="shared" si="1"/>
        <v>5760</v>
      </c>
    </row>
    <row r="45" spans="1:12" ht="30">
      <c r="A45" s="12" t="s">
        <v>46</v>
      </c>
      <c r="B45" s="9"/>
      <c r="C45" s="17" t="s">
        <v>31</v>
      </c>
      <c r="D45" s="11" t="s">
        <v>10</v>
      </c>
      <c r="E45" s="18">
        <v>192</v>
      </c>
      <c r="F45" s="18">
        <v>29</v>
      </c>
      <c r="G45" s="18">
        <f t="shared" si="1"/>
        <v>5568</v>
      </c>
    </row>
    <row r="46" spans="1:12">
      <c r="A46" s="28"/>
      <c r="B46" s="29"/>
      <c r="C46" s="30"/>
      <c r="D46" s="31"/>
      <c r="E46" s="32"/>
      <c r="F46" s="32"/>
      <c r="G46" s="32"/>
    </row>
    <row r="47" spans="1:12">
      <c r="E47" s="62" t="s">
        <v>20</v>
      </c>
      <c r="F47" s="62"/>
      <c r="G47" s="1">
        <f>G37+G38+G40+G41+G42+G43+G44+G45</f>
        <v>18696.32</v>
      </c>
    </row>
    <row r="49" spans="5:7">
      <c r="E49" s="62" t="s">
        <v>44</v>
      </c>
      <c r="F49" s="62"/>
      <c r="G49" s="1">
        <f>G47*1.23</f>
        <v>22996.473599999998</v>
      </c>
    </row>
    <row r="52" spans="5:7">
      <c r="G52" s="1">
        <f>G47+G30+G13</f>
        <v>22153.5</v>
      </c>
    </row>
    <row r="76" spans="1:6">
      <c r="A76" s="65" t="s">
        <v>157</v>
      </c>
      <c r="B76" s="65"/>
      <c r="C76" s="65"/>
      <c r="D76" s="65"/>
      <c r="E76" s="65"/>
      <c r="F76" s="65"/>
    </row>
    <row r="77" spans="1:6">
      <c r="A77" s="53"/>
      <c r="B77" s="53"/>
      <c r="C77" s="53"/>
      <c r="D77" s="53"/>
      <c r="E77" s="53"/>
      <c r="F77" s="53"/>
    </row>
    <row r="78" spans="1:6">
      <c r="A78" s="39"/>
      <c r="B78" s="39"/>
      <c r="C78" s="39"/>
      <c r="D78" s="39"/>
      <c r="E78" s="39"/>
      <c r="F78" s="39"/>
    </row>
    <row r="79" spans="1:6" ht="75">
      <c r="A79" s="11" t="s">
        <v>0</v>
      </c>
      <c r="B79" s="11" t="s">
        <v>48</v>
      </c>
      <c r="C79" s="12" t="s">
        <v>49</v>
      </c>
      <c r="D79" s="11" t="s">
        <v>4</v>
      </c>
      <c r="E79" s="12" t="s">
        <v>50</v>
      </c>
      <c r="F79" s="20" t="s">
        <v>77</v>
      </c>
    </row>
    <row r="80" spans="1:6">
      <c r="A80" s="11">
        <v>1</v>
      </c>
      <c r="B80" s="11">
        <v>2</v>
      </c>
      <c r="C80" s="11">
        <v>3</v>
      </c>
      <c r="D80" s="11">
        <v>4</v>
      </c>
      <c r="E80" s="11">
        <v>5</v>
      </c>
      <c r="F80" s="11">
        <v>6</v>
      </c>
    </row>
    <row r="81" spans="1:6">
      <c r="A81" s="40" t="s">
        <v>74</v>
      </c>
      <c r="B81" s="55" t="s">
        <v>13</v>
      </c>
      <c r="C81" s="55"/>
      <c r="D81" s="55"/>
      <c r="E81" s="55"/>
      <c r="F81" s="56"/>
    </row>
    <row r="82" spans="1:6" ht="75">
      <c r="A82" s="12" t="s">
        <v>75</v>
      </c>
      <c r="B82" s="17" t="s">
        <v>76</v>
      </c>
      <c r="C82" s="11" t="s">
        <v>55</v>
      </c>
      <c r="D82" s="11">
        <v>65.239999999999995</v>
      </c>
      <c r="E82" s="18">
        <v>85</v>
      </c>
      <c r="F82" s="18">
        <f>D82*E82</f>
        <v>5545.4</v>
      </c>
    </row>
    <row r="83" spans="1:6">
      <c r="A83" s="1"/>
    </row>
    <row r="84" spans="1:6">
      <c r="A84" s="1"/>
      <c r="E84" s="3" t="s">
        <v>20</v>
      </c>
      <c r="F84" s="2">
        <v>5545.4</v>
      </c>
    </row>
    <row r="85" spans="1:6">
      <c r="A85" s="1"/>
    </row>
    <row r="86" spans="1:6">
      <c r="A86" s="66" t="s">
        <v>78</v>
      </c>
      <c r="B86" s="66"/>
      <c r="C86" s="66"/>
      <c r="D86" s="66"/>
      <c r="E86" s="66"/>
      <c r="F86" s="66"/>
    </row>
    <row r="87" spans="1:6">
      <c r="A87" s="1"/>
    </row>
    <row r="88" spans="1:6" ht="75">
      <c r="A88" s="11" t="s">
        <v>0</v>
      </c>
      <c r="B88" s="11" t="s">
        <v>48</v>
      </c>
      <c r="C88" s="12" t="s">
        <v>49</v>
      </c>
      <c r="D88" s="11" t="s">
        <v>4</v>
      </c>
      <c r="E88" s="12" t="s">
        <v>50</v>
      </c>
      <c r="F88" s="20" t="s">
        <v>77</v>
      </c>
    </row>
    <row r="89" spans="1:6">
      <c r="A89" s="11">
        <v>1</v>
      </c>
      <c r="B89" s="11">
        <v>2</v>
      </c>
      <c r="C89" s="11">
        <v>3</v>
      </c>
      <c r="D89" s="11">
        <v>4</v>
      </c>
      <c r="E89" s="11">
        <v>5</v>
      </c>
      <c r="F89" s="11">
        <v>6</v>
      </c>
    </row>
    <row r="90" spans="1:6">
      <c r="A90" s="40" t="s">
        <v>74</v>
      </c>
      <c r="B90" s="55" t="s">
        <v>79</v>
      </c>
      <c r="C90" s="55"/>
      <c r="D90" s="55"/>
      <c r="E90" s="55"/>
      <c r="F90" s="56"/>
    </row>
    <row r="91" spans="1:6" ht="345">
      <c r="A91" s="12" t="s">
        <v>75</v>
      </c>
      <c r="B91" s="17" t="s">
        <v>81</v>
      </c>
      <c r="C91" s="11" t="s">
        <v>80</v>
      </c>
      <c r="D91" s="11">
        <v>5</v>
      </c>
      <c r="E91" s="18">
        <v>80</v>
      </c>
      <c r="F91" s="18">
        <f>D91*E91</f>
        <v>400</v>
      </c>
    </row>
    <row r="92" spans="1:6" ht="180">
      <c r="A92" s="21" t="s">
        <v>82</v>
      </c>
      <c r="B92" s="17" t="s">
        <v>83</v>
      </c>
      <c r="C92" s="11" t="s">
        <v>68</v>
      </c>
      <c r="D92" s="11">
        <v>2</v>
      </c>
      <c r="E92" s="11">
        <v>80</v>
      </c>
      <c r="F92" s="18">
        <f>D92*E92</f>
        <v>160</v>
      </c>
    </row>
    <row r="93" spans="1:6">
      <c r="A93" s="43" t="s">
        <v>84</v>
      </c>
      <c r="B93" s="57" t="s">
        <v>85</v>
      </c>
      <c r="C93" s="57"/>
      <c r="D93" s="57"/>
      <c r="E93" s="57"/>
      <c r="F93" s="57"/>
    </row>
    <row r="94" spans="1:6" ht="210">
      <c r="A94" s="21" t="s">
        <v>86</v>
      </c>
      <c r="B94" s="17" t="s">
        <v>87</v>
      </c>
      <c r="C94" s="11" t="s">
        <v>80</v>
      </c>
      <c r="D94" s="34">
        <v>5</v>
      </c>
      <c r="E94" s="11">
        <v>500</v>
      </c>
      <c r="F94" s="18">
        <f>D94*E94</f>
        <v>2500</v>
      </c>
    </row>
    <row r="95" spans="1:6" ht="150">
      <c r="A95" s="17" t="s">
        <v>88</v>
      </c>
      <c r="B95" s="44" t="s">
        <v>89</v>
      </c>
      <c r="C95" s="34" t="s">
        <v>68</v>
      </c>
      <c r="D95" s="34">
        <v>2</v>
      </c>
      <c r="E95" s="11">
        <v>900</v>
      </c>
      <c r="F95" s="18">
        <f>D95*E95</f>
        <v>1800</v>
      </c>
    </row>
    <row r="96" spans="1:6">
      <c r="A96" s="43" t="s">
        <v>90</v>
      </c>
      <c r="B96" s="58" t="s">
        <v>91</v>
      </c>
      <c r="C96" s="58"/>
      <c r="D96" s="58"/>
      <c r="E96" s="58"/>
      <c r="F96" s="58"/>
    </row>
    <row r="97" spans="1:6" ht="120">
      <c r="A97" s="17" t="s">
        <v>92</v>
      </c>
      <c r="B97" s="45" t="s">
        <v>117</v>
      </c>
      <c r="C97" s="11" t="s">
        <v>55</v>
      </c>
      <c r="D97" s="11">
        <v>22.5</v>
      </c>
      <c r="E97" s="11">
        <v>27.15</v>
      </c>
      <c r="F97" s="18">
        <f>D97*E97</f>
        <v>610.875</v>
      </c>
    </row>
    <row r="98" spans="1:6">
      <c r="A98" s="52">
        <v>4</v>
      </c>
      <c r="B98" s="57" t="s">
        <v>94</v>
      </c>
      <c r="C98" s="57"/>
      <c r="D98" s="57"/>
      <c r="E98" s="57"/>
      <c r="F98" s="57"/>
    </row>
    <row r="99" spans="1:6" ht="285">
      <c r="A99" s="17" t="s">
        <v>95</v>
      </c>
      <c r="B99" s="17" t="s">
        <v>125</v>
      </c>
      <c r="C99" s="11" t="s">
        <v>55</v>
      </c>
      <c r="D99" s="34">
        <v>46.5</v>
      </c>
      <c r="E99" s="34">
        <v>69</v>
      </c>
      <c r="F99" s="18">
        <f>D99*E99</f>
        <v>3208.5</v>
      </c>
    </row>
    <row r="100" spans="1:6">
      <c r="E100" s="3" t="s">
        <v>93</v>
      </c>
      <c r="F100" s="2">
        <f>F91+F92+F94+F95+F97+F99</f>
        <v>8679.375</v>
      </c>
    </row>
    <row r="102" spans="1:6">
      <c r="A102" s="59" t="s">
        <v>96</v>
      </c>
      <c r="B102" s="59"/>
      <c r="C102" s="59"/>
      <c r="D102" s="59"/>
      <c r="E102" s="59"/>
      <c r="F102" s="59"/>
    </row>
    <row r="104" spans="1:6" ht="75">
      <c r="A104" s="11" t="s">
        <v>0</v>
      </c>
      <c r="B104" s="11" t="s">
        <v>48</v>
      </c>
      <c r="C104" s="12" t="s">
        <v>49</v>
      </c>
      <c r="D104" s="11" t="s">
        <v>4</v>
      </c>
      <c r="E104" s="12" t="s">
        <v>50</v>
      </c>
      <c r="F104" s="20" t="s">
        <v>77</v>
      </c>
    </row>
    <row r="105" spans="1:6">
      <c r="A105" s="11">
        <v>1</v>
      </c>
      <c r="B105" s="11">
        <v>2</v>
      </c>
      <c r="C105" s="11">
        <v>3</v>
      </c>
      <c r="D105" s="11">
        <v>4</v>
      </c>
      <c r="E105" s="11">
        <v>5</v>
      </c>
      <c r="F105" s="11">
        <v>6</v>
      </c>
    </row>
    <row r="106" spans="1:6">
      <c r="A106" s="40" t="s">
        <v>74</v>
      </c>
      <c r="B106" s="60" t="s">
        <v>7</v>
      </c>
      <c r="C106" s="60"/>
      <c r="D106" s="60"/>
      <c r="E106" s="60"/>
      <c r="F106" s="61"/>
    </row>
    <row r="107" spans="1:6" ht="150">
      <c r="A107" s="12" t="s">
        <v>147</v>
      </c>
      <c r="B107" s="17" t="s">
        <v>97</v>
      </c>
      <c r="C107" s="11" t="s">
        <v>55</v>
      </c>
      <c r="D107" s="11">
        <v>6</v>
      </c>
      <c r="E107" s="18">
        <v>20</v>
      </c>
      <c r="F107" s="18">
        <f>D107*E107</f>
        <v>120</v>
      </c>
    </row>
    <row r="108" spans="1:6" ht="120">
      <c r="A108" s="21" t="s">
        <v>82</v>
      </c>
      <c r="B108" s="21" t="s">
        <v>98</v>
      </c>
      <c r="C108" s="11" t="s">
        <v>12</v>
      </c>
      <c r="D108" s="11">
        <v>7.64</v>
      </c>
      <c r="E108" s="11">
        <v>40</v>
      </c>
      <c r="F108" s="18">
        <f>D108*E108</f>
        <v>305.59999999999997</v>
      </c>
    </row>
    <row r="109" spans="1:6">
      <c r="A109" s="43" t="s">
        <v>84</v>
      </c>
      <c r="B109" s="57" t="s">
        <v>99</v>
      </c>
      <c r="C109" s="57"/>
      <c r="D109" s="57"/>
      <c r="E109" s="57"/>
      <c r="F109" s="57"/>
    </row>
    <row r="110" spans="1:6" ht="120">
      <c r="A110" s="21" t="s">
        <v>86</v>
      </c>
      <c r="B110" s="17" t="s">
        <v>155</v>
      </c>
      <c r="C110" s="11" t="s">
        <v>12</v>
      </c>
      <c r="D110" s="34">
        <v>0.34</v>
      </c>
      <c r="E110" s="11">
        <v>300</v>
      </c>
      <c r="F110" s="18">
        <f t="shared" ref="F110:F115" si="2">D110*E110</f>
        <v>102.00000000000001</v>
      </c>
    </row>
    <row r="111" spans="1:6" ht="90">
      <c r="A111" s="17" t="s">
        <v>88</v>
      </c>
      <c r="B111" s="44" t="s">
        <v>100</v>
      </c>
      <c r="C111" s="34" t="s">
        <v>80</v>
      </c>
      <c r="D111" s="34">
        <v>3</v>
      </c>
      <c r="E111" s="11">
        <v>650</v>
      </c>
      <c r="F111" s="18">
        <f t="shared" si="2"/>
        <v>1950</v>
      </c>
    </row>
    <row r="112" spans="1:6" ht="90">
      <c r="A112" s="17" t="s">
        <v>101</v>
      </c>
      <c r="B112" s="44" t="s">
        <v>102</v>
      </c>
      <c r="C112" s="34" t="s">
        <v>68</v>
      </c>
      <c r="D112" s="34">
        <v>1</v>
      </c>
      <c r="E112" s="34">
        <v>792.1</v>
      </c>
      <c r="F112" s="35">
        <f t="shared" si="2"/>
        <v>792.1</v>
      </c>
    </row>
    <row r="113" spans="1:6" ht="90">
      <c r="A113" s="17" t="s">
        <v>103</v>
      </c>
      <c r="B113" s="44" t="s">
        <v>156</v>
      </c>
      <c r="C113" s="11" t="s">
        <v>12</v>
      </c>
      <c r="D113" s="34">
        <v>0.154</v>
      </c>
      <c r="E113" s="34">
        <v>300</v>
      </c>
      <c r="F113" s="35">
        <f t="shared" si="2"/>
        <v>46.2</v>
      </c>
    </row>
    <row r="114" spans="1:6" ht="180">
      <c r="A114" s="45" t="s">
        <v>105</v>
      </c>
      <c r="B114" s="44" t="s">
        <v>104</v>
      </c>
      <c r="C114" s="34" t="s">
        <v>80</v>
      </c>
      <c r="D114" s="34">
        <v>5.3</v>
      </c>
      <c r="E114" s="34">
        <v>40</v>
      </c>
      <c r="F114" s="35">
        <f t="shared" si="2"/>
        <v>212</v>
      </c>
    </row>
    <row r="115" spans="1:6" ht="90">
      <c r="A115" s="44" t="s">
        <v>106</v>
      </c>
      <c r="B115" s="44" t="s">
        <v>107</v>
      </c>
      <c r="C115" s="11" t="s">
        <v>55</v>
      </c>
      <c r="D115" s="34">
        <v>4.7</v>
      </c>
      <c r="E115" s="34">
        <v>100</v>
      </c>
      <c r="F115" s="35">
        <f t="shared" si="2"/>
        <v>470</v>
      </c>
    </row>
    <row r="116" spans="1:6">
      <c r="E116" s="3" t="s">
        <v>20</v>
      </c>
      <c r="F116" s="2">
        <f>F107+F108+F110+F111+F112+F113+F114+F115</f>
        <v>3997.8999999999996</v>
      </c>
    </row>
    <row r="118" spans="1:6">
      <c r="A118" s="62" t="s">
        <v>108</v>
      </c>
      <c r="B118" s="62"/>
      <c r="C118" s="62"/>
      <c r="D118" s="62"/>
      <c r="E118" s="62"/>
      <c r="F118" s="62"/>
    </row>
    <row r="120" spans="1:6" ht="75">
      <c r="A120" s="11" t="s">
        <v>0</v>
      </c>
      <c r="B120" s="11" t="s">
        <v>48</v>
      </c>
      <c r="C120" s="12" t="s">
        <v>49</v>
      </c>
      <c r="D120" s="11" t="s">
        <v>4</v>
      </c>
      <c r="E120" s="12" t="s">
        <v>50</v>
      </c>
      <c r="F120" s="20" t="s">
        <v>77</v>
      </c>
    </row>
    <row r="121" spans="1:6">
      <c r="A121" s="11">
        <v>1</v>
      </c>
      <c r="B121" s="11">
        <v>2</v>
      </c>
      <c r="C121" s="11">
        <v>3</v>
      </c>
      <c r="D121" s="11">
        <v>4</v>
      </c>
      <c r="E121" s="11">
        <v>5</v>
      </c>
      <c r="F121" s="11">
        <v>6</v>
      </c>
    </row>
    <row r="122" spans="1:6">
      <c r="A122" s="40" t="s">
        <v>74</v>
      </c>
      <c r="B122" s="60" t="s">
        <v>7</v>
      </c>
      <c r="C122" s="60"/>
      <c r="D122" s="60"/>
      <c r="E122" s="60"/>
      <c r="F122" s="61"/>
    </row>
    <row r="123" spans="1:6" ht="165">
      <c r="A123" s="12" t="s">
        <v>75</v>
      </c>
      <c r="B123" s="17" t="s">
        <v>109</v>
      </c>
      <c r="C123" s="11" t="s">
        <v>55</v>
      </c>
      <c r="D123" s="11">
        <v>6.64</v>
      </c>
      <c r="E123" s="18">
        <v>20</v>
      </c>
      <c r="F123" s="18">
        <f>D123*E123</f>
        <v>132.79999999999998</v>
      </c>
    </row>
    <row r="124" spans="1:6" ht="135">
      <c r="A124" s="12" t="s">
        <v>82</v>
      </c>
      <c r="B124" s="21" t="s">
        <v>110</v>
      </c>
      <c r="C124" s="11" t="s">
        <v>12</v>
      </c>
      <c r="D124" s="11">
        <v>2.52</v>
      </c>
      <c r="E124" s="11">
        <v>40</v>
      </c>
      <c r="F124" s="18">
        <f>D124*E124</f>
        <v>100.8</v>
      </c>
    </row>
    <row r="125" spans="1:6">
      <c r="A125" s="46" t="s">
        <v>84</v>
      </c>
      <c r="B125" s="58" t="s">
        <v>111</v>
      </c>
      <c r="C125" s="58"/>
      <c r="D125" s="58"/>
      <c r="E125" s="58"/>
      <c r="F125" s="58"/>
    </row>
    <row r="126" spans="1:6" ht="90">
      <c r="A126" s="20" t="s">
        <v>112</v>
      </c>
      <c r="B126" s="17" t="s">
        <v>113</v>
      </c>
      <c r="C126" s="11" t="s">
        <v>55</v>
      </c>
      <c r="D126" s="34">
        <v>6</v>
      </c>
      <c r="E126" s="18">
        <v>1</v>
      </c>
      <c r="F126" s="18">
        <f>D126*E126</f>
        <v>6</v>
      </c>
    </row>
    <row r="127" spans="1:6" ht="105">
      <c r="A127" s="12" t="s">
        <v>114</v>
      </c>
      <c r="B127" s="22" t="s">
        <v>115</v>
      </c>
      <c r="C127" s="11" t="s">
        <v>55</v>
      </c>
      <c r="D127" s="11">
        <v>6</v>
      </c>
      <c r="E127" s="18">
        <v>7</v>
      </c>
      <c r="F127" s="18">
        <f>D127*E127</f>
        <v>42</v>
      </c>
    </row>
    <row r="128" spans="1:6" ht="120">
      <c r="A128" s="47" t="s">
        <v>145</v>
      </c>
      <c r="B128" s="22" t="s">
        <v>116</v>
      </c>
      <c r="C128" s="11" t="s">
        <v>55</v>
      </c>
      <c r="D128" s="11">
        <v>6</v>
      </c>
      <c r="E128" s="18">
        <v>27.15</v>
      </c>
      <c r="F128" s="18">
        <f>D128*E128</f>
        <v>162.89999999999998</v>
      </c>
    </row>
    <row r="129" spans="1:6">
      <c r="A129" s="48" t="s">
        <v>118</v>
      </c>
      <c r="B129" s="63" t="s">
        <v>119</v>
      </c>
      <c r="C129" s="63"/>
      <c r="D129" s="63"/>
      <c r="E129" s="63"/>
      <c r="F129" s="63"/>
    </row>
    <row r="130" spans="1:6" ht="105">
      <c r="A130" s="12" t="s">
        <v>122</v>
      </c>
      <c r="B130" s="22" t="s">
        <v>121</v>
      </c>
      <c r="C130" s="11" t="s">
        <v>80</v>
      </c>
      <c r="D130" s="11">
        <v>11</v>
      </c>
      <c r="E130" s="18">
        <v>25</v>
      </c>
      <c r="F130" s="18">
        <f>D130*E130</f>
        <v>275</v>
      </c>
    </row>
    <row r="131" spans="1:6" ht="150">
      <c r="A131" s="12" t="s">
        <v>146</v>
      </c>
      <c r="B131" s="22" t="s">
        <v>135</v>
      </c>
      <c r="C131" s="11" t="s">
        <v>55</v>
      </c>
      <c r="D131" s="11">
        <v>6</v>
      </c>
      <c r="E131" s="18">
        <v>48</v>
      </c>
      <c r="F131" s="18">
        <f>D131*E131</f>
        <v>288</v>
      </c>
    </row>
    <row r="132" spans="1:6">
      <c r="A132" s="41"/>
      <c r="B132" s="41"/>
      <c r="C132" s="41"/>
      <c r="D132" s="41"/>
      <c r="E132" s="50" t="s">
        <v>93</v>
      </c>
      <c r="F132" s="50">
        <f>F123+F124+F126+F127+F128+F130+F131</f>
        <v>1007.5</v>
      </c>
    </row>
    <row r="133" spans="1:6">
      <c r="A133" s="41"/>
      <c r="B133" s="41"/>
      <c r="C133" s="41"/>
      <c r="D133" s="41"/>
      <c r="E133" s="42"/>
      <c r="F133" s="42"/>
    </row>
    <row r="134" spans="1:6">
      <c r="A134" s="64" t="s">
        <v>123</v>
      </c>
      <c r="B134" s="64"/>
      <c r="C134" s="64"/>
      <c r="D134" s="64"/>
      <c r="E134" s="64"/>
      <c r="F134" s="64"/>
    </row>
    <row r="135" spans="1:6">
      <c r="A135" s="41"/>
      <c r="B135" s="41"/>
      <c r="C135" s="41"/>
      <c r="D135" s="41"/>
      <c r="E135" s="42"/>
      <c r="F135" s="42"/>
    </row>
    <row r="136" spans="1:6" ht="75">
      <c r="A136" s="11" t="s">
        <v>0</v>
      </c>
      <c r="B136" s="11" t="s">
        <v>48</v>
      </c>
      <c r="C136" s="12" t="s">
        <v>49</v>
      </c>
      <c r="D136" s="11" t="s">
        <v>4</v>
      </c>
      <c r="E136" s="12" t="s">
        <v>50</v>
      </c>
      <c r="F136" s="20" t="s">
        <v>77</v>
      </c>
    </row>
    <row r="137" spans="1:6">
      <c r="A137" s="11">
        <v>1</v>
      </c>
      <c r="B137" s="11">
        <v>2</v>
      </c>
      <c r="C137" s="11">
        <v>3</v>
      </c>
      <c r="D137" s="11">
        <v>4</v>
      </c>
      <c r="E137" s="11">
        <v>5</v>
      </c>
      <c r="F137" s="11">
        <v>6</v>
      </c>
    </row>
    <row r="138" spans="1:6">
      <c r="A138" s="40" t="s">
        <v>74</v>
      </c>
      <c r="B138" s="55" t="s">
        <v>124</v>
      </c>
      <c r="C138" s="55"/>
      <c r="D138" s="55"/>
      <c r="E138" s="55"/>
      <c r="F138" s="56"/>
    </row>
    <row r="139" spans="1:6" ht="180">
      <c r="A139" s="12" t="s">
        <v>75</v>
      </c>
      <c r="B139" s="17" t="s">
        <v>126</v>
      </c>
      <c r="C139" s="11" t="s">
        <v>55</v>
      </c>
      <c r="D139" s="11">
        <v>67.5</v>
      </c>
      <c r="E139" s="18">
        <v>35</v>
      </c>
      <c r="F139" s="18">
        <f>D139*E139</f>
        <v>2362.5</v>
      </c>
    </row>
    <row r="140" spans="1:6" ht="285">
      <c r="A140" s="12" t="s">
        <v>82</v>
      </c>
      <c r="B140" s="17" t="s">
        <v>127</v>
      </c>
      <c r="C140" s="11" t="s">
        <v>55</v>
      </c>
      <c r="D140" s="11">
        <v>108</v>
      </c>
      <c r="E140" s="11">
        <v>60</v>
      </c>
      <c r="F140" s="18">
        <f>D140*E140</f>
        <v>6480</v>
      </c>
    </row>
    <row r="141" spans="1:6">
      <c r="A141" s="41"/>
      <c r="B141" s="41"/>
      <c r="C141" s="41"/>
      <c r="D141" s="41"/>
      <c r="E141" s="50" t="s">
        <v>128</v>
      </c>
      <c r="F141" s="50">
        <f>F139+F140</f>
        <v>8842.5</v>
      </c>
    </row>
    <row r="142" spans="1:6">
      <c r="A142" s="41"/>
      <c r="B142" s="41"/>
      <c r="C142" s="41"/>
      <c r="D142" s="41"/>
      <c r="E142" s="42"/>
      <c r="F142" s="42"/>
    </row>
    <row r="143" spans="1:6">
      <c r="A143" s="64" t="s">
        <v>129</v>
      </c>
      <c r="B143" s="64"/>
      <c r="C143" s="64"/>
      <c r="D143" s="64"/>
      <c r="E143" s="64"/>
      <c r="F143" s="64"/>
    </row>
    <row r="144" spans="1:6">
      <c r="A144" s="41"/>
      <c r="B144" s="41"/>
      <c r="C144" s="41"/>
      <c r="D144" s="41"/>
      <c r="E144" s="42"/>
      <c r="F144" s="42"/>
    </row>
    <row r="145" spans="1:6" ht="75">
      <c r="A145" s="11" t="s">
        <v>0</v>
      </c>
      <c r="B145" s="11" t="s">
        <v>48</v>
      </c>
      <c r="C145" s="12" t="s">
        <v>49</v>
      </c>
      <c r="D145" s="11" t="s">
        <v>4</v>
      </c>
      <c r="E145" s="12" t="s">
        <v>50</v>
      </c>
      <c r="F145" s="20" t="s">
        <v>77</v>
      </c>
    </row>
    <row r="146" spans="1:6">
      <c r="A146" s="11">
        <v>1</v>
      </c>
      <c r="B146" s="11">
        <v>2</v>
      </c>
      <c r="C146" s="11">
        <v>3</v>
      </c>
      <c r="D146" s="11">
        <v>4</v>
      </c>
      <c r="E146" s="11">
        <v>5</v>
      </c>
      <c r="F146" s="11">
        <v>6</v>
      </c>
    </row>
    <row r="147" spans="1:6">
      <c r="A147" s="40" t="s">
        <v>74</v>
      </c>
      <c r="B147" s="60" t="s">
        <v>7</v>
      </c>
      <c r="C147" s="60"/>
      <c r="D147" s="60"/>
      <c r="E147" s="60"/>
      <c r="F147" s="61"/>
    </row>
    <row r="148" spans="1:6" ht="75">
      <c r="A148" s="12" t="s">
        <v>131</v>
      </c>
      <c r="B148" s="21" t="s">
        <v>130</v>
      </c>
      <c r="C148" s="11" t="s">
        <v>12</v>
      </c>
      <c r="D148" s="11">
        <v>1.38</v>
      </c>
      <c r="E148" s="11">
        <v>40</v>
      </c>
      <c r="F148" s="18">
        <f>D148*E148</f>
        <v>55.199999999999996</v>
      </c>
    </row>
    <row r="149" spans="1:6">
      <c r="A149" s="52" t="s">
        <v>84</v>
      </c>
      <c r="B149" s="58" t="s">
        <v>111</v>
      </c>
      <c r="C149" s="58"/>
      <c r="D149" s="58"/>
      <c r="E149" s="58"/>
      <c r="F149" s="58"/>
    </row>
    <row r="150" spans="1:6" ht="90">
      <c r="A150" s="20" t="s">
        <v>132</v>
      </c>
      <c r="B150" s="17" t="s">
        <v>137</v>
      </c>
      <c r="C150" s="11" t="s">
        <v>55</v>
      </c>
      <c r="D150" s="34">
        <v>6</v>
      </c>
      <c r="E150" s="18">
        <v>1</v>
      </c>
      <c r="F150" s="18">
        <f>D150*E150</f>
        <v>6</v>
      </c>
    </row>
    <row r="151" spans="1:6" ht="120">
      <c r="A151" s="47" t="s">
        <v>144</v>
      </c>
      <c r="B151" s="22" t="s">
        <v>133</v>
      </c>
      <c r="C151" s="11" t="s">
        <v>55</v>
      </c>
      <c r="D151" s="11">
        <v>6</v>
      </c>
      <c r="E151" s="18">
        <v>13.56</v>
      </c>
      <c r="F151" s="18">
        <f>D151*E151</f>
        <v>81.36</v>
      </c>
    </row>
    <row r="152" spans="1:6">
      <c r="A152" s="48" t="s">
        <v>118</v>
      </c>
      <c r="B152" s="63" t="s">
        <v>119</v>
      </c>
      <c r="C152" s="63"/>
      <c r="D152" s="63"/>
      <c r="E152" s="63"/>
      <c r="F152" s="63"/>
    </row>
    <row r="153" spans="1:6" ht="105">
      <c r="A153" s="12" t="s">
        <v>143</v>
      </c>
      <c r="B153" s="22" t="s">
        <v>134</v>
      </c>
      <c r="C153" s="11" t="s">
        <v>80</v>
      </c>
      <c r="D153" s="11">
        <v>12.4</v>
      </c>
      <c r="E153" s="18">
        <v>17</v>
      </c>
      <c r="F153" s="18">
        <f>D153*E153</f>
        <v>210.8</v>
      </c>
    </row>
    <row r="154" spans="1:6" ht="195">
      <c r="A154" s="12" t="s">
        <v>120</v>
      </c>
      <c r="B154" s="22" t="s">
        <v>136</v>
      </c>
      <c r="C154" s="11" t="s">
        <v>55</v>
      </c>
      <c r="D154" s="11">
        <v>6</v>
      </c>
      <c r="E154" s="18">
        <v>69</v>
      </c>
      <c r="F154" s="18">
        <f>D154*E154</f>
        <v>414</v>
      </c>
    </row>
    <row r="155" spans="1:6">
      <c r="E155" s="3" t="s">
        <v>20</v>
      </c>
      <c r="F155" s="2">
        <f>F148+F150+F151+F153+F154</f>
        <v>767.36</v>
      </c>
    </row>
    <row r="156" spans="1:6">
      <c r="F156" s="1"/>
    </row>
    <row r="157" spans="1:6">
      <c r="A157" s="62" t="s">
        <v>138</v>
      </c>
      <c r="B157" s="62"/>
      <c r="C157" s="62"/>
      <c r="D157" s="62"/>
      <c r="E157" s="62"/>
      <c r="F157" s="62"/>
    </row>
    <row r="158" spans="1:6">
      <c r="F158" s="1"/>
    </row>
    <row r="159" spans="1:6" ht="75">
      <c r="A159" s="11" t="s">
        <v>0</v>
      </c>
      <c r="B159" s="11" t="s">
        <v>48</v>
      </c>
      <c r="C159" s="12" t="s">
        <v>49</v>
      </c>
      <c r="D159" s="11" t="s">
        <v>4</v>
      </c>
      <c r="E159" s="12" t="s">
        <v>50</v>
      </c>
      <c r="F159" s="20" t="s">
        <v>77</v>
      </c>
    </row>
    <row r="160" spans="1:6">
      <c r="A160" s="11">
        <v>1</v>
      </c>
      <c r="B160" s="11">
        <v>2</v>
      </c>
      <c r="C160" s="11">
        <v>3</v>
      </c>
      <c r="D160" s="11">
        <v>4</v>
      </c>
      <c r="E160" s="11">
        <v>5</v>
      </c>
      <c r="F160" s="11">
        <v>6</v>
      </c>
    </row>
    <row r="161" spans="1:6">
      <c r="A161" s="40" t="s">
        <v>74</v>
      </c>
      <c r="B161" s="60" t="s">
        <v>7</v>
      </c>
      <c r="C161" s="60"/>
      <c r="D161" s="60"/>
      <c r="E161" s="60"/>
      <c r="F161" s="61"/>
    </row>
    <row r="162" spans="1:6" ht="75">
      <c r="A162" s="12" t="s">
        <v>131</v>
      </c>
      <c r="B162" s="21" t="s">
        <v>139</v>
      </c>
      <c r="C162" s="11" t="s">
        <v>12</v>
      </c>
      <c r="D162" s="11">
        <v>0.81</v>
      </c>
      <c r="E162" s="11">
        <v>40</v>
      </c>
      <c r="F162" s="18">
        <f>D162*E162</f>
        <v>32.400000000000006</v>
      </c>
    </row>
    <row r="163" spans="1:6">
      <c r="A163" s="52" t="s">
        <v>84</v>
      </c>
      <c r="B163" s="58" t="s">
        <v>111</v>
      </c>
      <c r="C163" s="58"/>
      <c r="D163" s="58"/>
      <c r="E163" s="58"/>
      <c r="F163" s="58"/>
    </row>
    <row r="164" spans="1:6" ht="90">
      <c r="A164" s="20" t="s">
        <v>132</v>
      </c>
      <c r="B164" s="17" t="s">
        <v>140</v>
      </c>
      <c r="C164" s="11" t="s">
        <v>55</v>
      </c>
      <c r="D164" s="34">
        <v>6.2</v>
      </c>
      <c r="E164" s="18">
        <v>1</v>
      </c>
      <c r="F164" s="18">
        <f>D164*E164</f>
        <v>6.2</v>
      </c>
    </row>
    <row r="165" spans="1:6">
      <c r="A165" s="48" t="s">
        <v>118</v>
      </c>
      <c r="B165" s="63" t="s">
        <v>119</v>
      </c>
      <c r="C165" s="63"/>
      <c r="D165" s="63"/>
      <c r="E165" s="63"/>
      <c r="F165" s="63"/>
    </row>
    <row r="166" spans="1:6" ht="105">
      <c r="A166" s="12" t="s">
        <v>142</v>
      </c>
      <c r="B166" s="22" t="s">
        <v>134</v>
      </c>
      <c r="C166" s="11" t="s">
        <v>80</v>
      </c>
      <c r="D166" s="11">
        <v>6.2</v>
      </c>
      <c r="E166" s="18">
        <v>17</v>
      </c>
      <c r="F166" s="18">
        <f>D166*E166</f>
        <v>105.4</v>
      </c>
    </row>
    <row r="167" spans="1:6" ht="195">
      <c r="A167" s="12" t="s">
        <v>143</v>
      </c>
      <c r="B167" s="22" t="s">
        <v>148</v>
      </c>
      <c r="C167" s="11" t="s">
        <v>55</v>
      </c>
      <c r="D167" s="11">
        <v>6.2</v>
      </c>
      <c r="E167" s="18">
        <v>69</v>
      </c>
      <c r="F167" s="18">
        <f>D167*E167</f>
        <v>427.8</v>
      </c>
    </row>
    <row r="168" spans="1:6">
      <c r="E168" s="3" t="s">
        <v>20</v>
      </c>
      <c r="F168" s="2">
        <f>F162+F164+F166+F167</f>
        <v>571.79999999999995</v>
      </c>
    </row>
    <row r="170" spans="1:6">
      <c r="A170" s="3" t="s">
        <v>141</v>
      </c>
      <c r="B170" s="3"/>
      <c r="C170" s="3"/>
      <c r="D170" s="3"/>
      <c r="E170" s="3"/>
      <c r="F170" s="3"/>
    </row>
    <row r="172" spans="1:6" ht="75">
      <c r="A172" s="11" t="s">
        <v>0</v>
      </c>
      <c r="B172" s="11" t="s">
        <v>48</v>
      </c>
      <c r="C172" s="12" t="s">
        <v>49</v>
      </c>
      <c r="D172" s="11" t="s">
        <v>4</v>
      </c>
      <c r="E172" s="12" t="s">
        <v>50</v>
      </c>
      <c r="F172" s="20" t="s">
        <v>77</v>
      </c>
    </row>
    <row r="173" spans="1:6">
      <c r="A173" s="11">
        <v>1</v>
      </c>
      <c r="B173" s="11">
        <v>2</v>
      </c>
      <c r="C173" s="11">
        <v>3</v>
      </c>
      <c r="D173" s="11">
        <v>4</v>
      </c>
      <c r="E173" s="11">
        <v>5</v>
      </c>
      <c r="F173" s="11">
        <v>6</v>
      </c>
    </row>
    <row r="174" spans="1:6">
      <c r="A174" s="40" t="s">
        <v>74</v>
      </c>
      <c r="B174" s="55" t="s">
        <v>13</v>
      </c>
      <c r="C174" s="55"/>
      <c r="D174" s="55"/>
      <c r="E174" s="55"/>
      <c r="F174" s="56"/>
    </row>
    <row r="175" spans="1:6" ht="75">
      <c r="A175" s="12" t="s">
        <v>147</v>
      </c>
      <c r="B175" s="17" t="s">
        <v>149</v>
      </c>
      <c r="C175" s="11" t="s">
        <v>150</v>
      </c>
      <c r="D175" s="11">
        <v>20</v>
      </c>
      <c r="E175" s="18">
        <v>49</v>
      </c>
      <c r="F175" s="18">
        <f>D175*E175</f>
        <v>980</v>
      </c>
    </row>
    <row r="176" spans="1:6" ht="75">
      <c r="A176" s="17" t="s">
        <v>82</v>
      </c>
      <c r="B176" s="17" t="s">
        <v>151</v>
      </c>
      <c r="C176" s="11" t="s">
        <v>152</v>
      </c>
      <c r="D176" s="11">
        <v>2</v>
      </c>
      <c r="E176" s="11">
        <v>150</v>
      </c>
      <c r="F176" s="18">
        <f>D176*E176</f>
        <v>300</v>
      </c>
    </row>
    <row r="177" spans="1:6" ht="30">
      <c r="A177" s="17" t="s">
        <v>153</v>
      </c>
      <c r="B177" s="54" t="s">
        <v>154</v>
      </c>
      <c r="C177" s="34" t="s">
        <v>152</v>
      </c>
      <c r="D177" s="34">
        <v>2</v>
      </c>
      <c r="E177" s="11">
        <v>150</v>
      </c>
      <c r="F177" s="18">
        <f>D177*E177</f>
        <v>300</v>
      </c>
    </row>
  </sheetData>
  <mergeCells count="40">
    <mergeCell ref="E47:F47"/>
    <mergeCell ref="E49:F49"/>
    <mergeCell ref="A1:G1"/>
    <mergeCell ref="B5:G5"/>
    <mergeCell ref="B8:G8"/>
    <mergeCell ref="E13:F13"/>
    <mergeCell ref="E15:F15"/>
    <mergeCell ref="E14:F14"/>
    <mergeCell ref="B39:G39"/>
    <mergeCell ref="B19:G19"/>
    <mergeCell ref="B22:G22"/>
    <mergeCell ref="E30:F30"/>
    <mergeCell ref="E32:F32"/>
    <mergeCell ref="B36:G36"/>
    <mergeCell ref="A3:G3"/>
    <mergeCell ref="A76:F76"/>
    <mergeCell ref="B81:F81"/>
    <mergeCell ref="A86:F86"/>
    <mergeCell ref="B90:F90"/>
    <mergeCell ref="B93:F93"/>
    <mergeCell ref="B96:F96"/>
    <mergeCell ref="B98:F98"/>
    <mergeCell ref="A102:F102"/>
    <mergeCell ref="B106:F106"/>
    <mergeCell ref="B109:F109"/>
    <mergeCell ref="A118:F118"/>
    <mergeCell ref="B122:F122"/>
    <mergeCell ref="B125:F125"/>
    <mergeCell ref="B129:F129"/>
    <mergeCell ref="A134:F134"/>
    <mergeCell ref="B138:F138"/>
    <mergeCell ref="A143:F143"/>
    <mergeCell ref="B147:F147"/>
    <mergeCell ref="B149:F149"/>
    <mergeCell ref="B152:F152"/>
    <mergeCell ref="A157:F157"/>
    <mergeCell ref="B161:F161"/>
    <mergeCell ref="B163:F163"/>
    <mergeCell ref="B165:F165"/>
    <mergeCell ref="B174:F17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3" sqref="A3:F12"/>
    </sheetView>
  </sheetViews>
  <sheetFormatPr defaultRowHeight="15"/>
  <cols>
    <col min="2" max="2" width="48.7109375" customWidth="1"/>
    <col min="6" max="6" width="13" customWidth="1"/>
  </cols>
  <sheetData>
    <row r="1" spans="1:6">
      <c r="A1" s="74" t="s">
        <v>47</v>
      </c>
      <c r="B1" s="74"/>
      <c r="C1" s="74"/>
      <c r="D1" s="74"/>
      <c r="E1" s="74"/>
      <c r="F1" s="74"/>
    </row>
    <row r="3" spans="1:6" ht="60">
      <c r="A3" s="11" t="s">
        <v>0</v>
      </c>
      <c r="B3" s="11" t="s">
        <v>48</v>
      </c>
      <c r="C3" s="12" t="s">
        <v>49</v>
      </c>
      <c r="D3" s="11" t="s">
        <v>4</v>
      </c>
      <c r="E3" s="12" t="s">
        <v>50</v>
      </c>
      <c r="F3" s="20" t="s">
        <v>51</v>
      </c>
    </row>
    <row r="4" spans="1:6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</row>
    <row r="5" spans="1:6">
      <c r="A5" s="9"/>
      <c r="B5" s="23" t="s">
        <v>8</v>
      </c>
      <c r="C5" s="9"/>
      <c r="D5" s="9"/>
      <c r="E5" s="9"/>
      <c r="F5" s="9"/>
    </row>
    <row r="6" spans="1:6">
      <c r="A6" s="11">
        <v>1</v>
      </c>
      <c r="B6" s="9" t="s">
        <v>52</v>
      </c>
      <c r="C6" s="11" t="s">
        <v>39</v>
      </c>
      <c r="D6" s="11">
        <v>0.187</v>
      </c>
      <c r="E6" s="18">
        <v>4571.8500000000004</v>
      </c>
      <c r="F6" s="18">
        <f>D6*E6</f>
        <v>854.93595000000005</v>
      </c>
    </row>
    <row r="7" spans="1:6">
      <c r="A7" s="11"/>
      <c r="B7" s="23" t="s">
        <v>53</v>
      </c>
      <c r="C7" s="9"/>
      <c r="D7" s="9"/>
      <c r="E7" s="9"/>
      <c r="F7" s="9"/>
    </row>
    <row r="8" spans="1:6">
      <c r="A8" s="11">
        <v>2</v>
      </c>
      <c r="B8" s="9" t="s">
        <v>54</v>
      </c>
      <c r="C8" s="10" t="s">
        <v>55</v>
      </c>
      <c r="D8" s="10">
        <v>748</v>
      </c>
      <c r="E8" s="10">
        <v>6.35</v>
      </c>
      <c r="F8" s="24">
        <f>D8*E8</f>
        <v>4749.8</v>
      </c>
    </row>
    <row r="9" spans="1:6" ht="32.25" customHeight="1">
      <c r="A9" s="11">
        <v>3</v>
      </c>
      <c r="B9" s="17" t="s">
        <v>56</v>
      </c>
      <c r="C9" s="11" t="s">
        <v>15</v>
      </c>
      <c r="D9" s="18">
        <v>56.1</v>
      </c>
      <c r="E9" s="11">
        <v>240.28</v>
      </c>
      <c r="F9" s="18">
        <f>D9*E9</f>
        <v>13479.708000000001</v>
      </c>
    </row>
    <row r="10" spans="1:6" ht="36" customHeight="1">
      <c r="A10" s="11">
        <v>4</v>
      </c>
      <c r="B10" s="25" t="s">
        <v>57</v>
      </c>
      <c r="C10" s="11" t="s">
        <v>55</v>
      </c>
      <c r="D10" s="11">
        <v>748</v>
      </c>
      <c r="E10" s="11">
        <v>26.37</v>
      </c>
      <c r="F10" s="11">
        <f>D10*E10</f>
        <v>19724.760000000002</v>
      </c>
    </row>
    <row r="11" spans="1:6">
      <c r="A11" s="11"/>
      <c r="B11" s="23" t="s">
        <v>58</v>
      </c>
      <c r="C11" s="9"/>
      <c r="D11" s="9"/>
      <c r="E11" s="9"/>
      <c r="F11" s="9"/>
    </row>
    <row r="12" spans="1:6" ht="60.75" customHeight="1">
      <c r="A12" s="11">
        <v>5</v>
      </c>
      <c r="B12" s="25" t="s">
        <v>59</v>
      </c>
      <c r="C12" s="11" t="s">
        <v>55</v>
      </c>
      <c r="D12" s="11">
        <v>187</v>
      </c>
      <c r="E12" s="11">
        <v>8.16</v>
      </c>
      <c r="F12" s="11">
        <f>D12*E12</f>
        <v>1525.92</v>
      </c>
    </row>
    <row r="13" spans="1:6">
      <c r="B13" s="26"/>
    </row>
    <row r="14" spans="1:6">
      <c r="E14" t="s">
        <v>60</v>
      </c>
      <c r="F14" s="27">
        <f>F6+F8+F9+F10+F12</f>
        <v>40335.123950000001</v>
      </c>
    </row>
    <row r="16" spans="1:6">
      <c r="E16" t="s">
        <v>61</v>
      </c>
      <c r="F16" s="27">
        <f>F14*1.23</f>
        <v>49612.202458500004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67" zoomScale="78" zoomScaleNormal="78" workbookViewId="0">
      <selection activeCell="K6" sqref="K6"/>
    </sheetView>
  </sheetViews>
  <sheetFormatPr defaultRowHeight="15"/>
  <cols>
    <col min="1" max="1" width="5.85546875" customWidth="1"/>
    <col min="2" max="2" width="36" customWidth="1"/>
    <col min="3" max="3" width="14.140625" customWidth="1"/>
    <col min="5" max="5" width="12.140625" customWidth="1"/>
    <col min="6" max="6" width="15.140625" customWidth="1"/>
  </cols>
  <sheetData>
    <row r="1" spans="1:6">
      <c r="A1" s="75" t="s">
        <v>158</v>
      </c>
      <c r="B1" s="75"/>
      <c r="C1" s="75"/>
      <c r="D1" s="75"/>
      <c r="E1" s="75"/>
      <c r="F1" s="75"/>
    </row>
    <row r="3" spans="1:6">
      <c r="A3" s="65" t="s">
        <v>157</v>
      </c>
      <c r="B3" s="65"/>
      <c r="C3" s="65"/>
      <c r="D3" s="65"/>
      <c r="E3" s="65"/>
      <c r="F3" s="65"/>
    </row>
    <row r="4" spans="1:6">
      <c r="A4" s="53"/>
      <c r="B4" s="53"/>
      <c r="C4" s="53"/>
      <c r="D4" s="53"/>
      <c r="E4" s="53"/>
      <c r="F4" s="53"/>
    </row>
    <row r="5" spans="1:6">
      <c r="A5" s="39"/>
      <c r="B5" s="39"/>
      <c r="C5" s="39"/>
      <c r="D5" s="39"/>
      <c r="E5" s="39"/>
      <c r="F5" s="39"/>
    </row>
    <row r="6" spans="1:6" ht="51" customHeight="1">
      <c r="A6" s="11" t="s">
        <v>0</v>
      </c>
      <c r="B6" s="11" t="s">
        <v>48</v>
      </c>
      <c r="C6" s="12" t="s">
        <v>49</v>
      </c>
      <c r="D6" s="11" t="s">
        <v>4</v>
      </c>
      <c r="E6" s="12" t="s">
        <v>50</v>
      </c>
      <c r="F6" s="20" t="s">
        <v>77</v>
      </c>
    </row>
    <row r="7" spans="1:6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6">
      <c r="A8" s="40" t="s">
        <v>74</v>
      </c>
      <c r="B8" s="55" t="s">
        <v>13</v>
      </c>
      <c r="C8" s="55"/>
      <c r="D8" s="55"/>
      <c r="E8" s="55"/>
      <c r="F8" s="56"/>
    </row>
    <row r="9" spans="1:6" ht="36" customHeight="1">
      <c r="A9" s="12" t="s">
        <v>75</v>
      </c>
      <c r="B9" s="17" t="s">
        <v>76</v>
      </c>
      <c r="C9" s="11" t="s">
        <v>55</v>
      </c>
      <c r="D9" s="11">
        <v>65.239999999999995</v>
      </c>
      <c r="E9" s="18"/>
      <c r="F9" s="18"/>
    </row>
    <row r="10" spans="1:6">
      <c r="A10" s="1"/>
    </row>
    <row r="11" spans="1:6">
      <c r="A11" s="1"/>
      <c r="E11" s="3"/>
      <c r="F11" s="2"/>
    </row>
    <row r="12" spans="1:6">
      <c r="A12" s="1"/>
    </row>
    <row r="13" spans="1:6">
      <c r="A13" s="66" t="s">
        <v>78</v>
      </c>
      <c r="B13" s="66"/>
      <c r="C13" s="66"/>
      <c r="D13" s="66"/>
      <c r="E13" s="66"/>
      <c r="F13" s="66"/>
    </row>
    <row r="14" spans="1:6">
      <c r="A14" s="1"/>
    </row>
    <row r="15" spans="1:6" ht="53.25" customHeight="1">
      <c r="A15" s="11" t="s">
        <v>0</v>
      </c>
      <c r="B15" s="11" t="s">
        <v>48</v>
      </c>
      <c r="C15" s="12" t="s">
        <v>49</v>
      </c>
      <c r="D15" s="11" t="s">
        <v>4</v>
      </c>
      <c r="E15" s="12" t="s">
        <v>50</v>
      </c>
      <c r="F15" s="20" t="s">
        <v>77</v>
      </c>
    </row>
    <row r="16" spans="1:6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40" t="s">
        <v>74</v>
      </c>
      <c r="B17" s="55" t="s">
        <v>79</v>
      </c>
      <c r="C17" s="55"/>
      <c r="D17" s="55"/>
      <c r="E17" s="55"/>
      <c r="F17" s="56"/>
    </row>
    <row r="18" spans="1:6" ht="105.75" customHeight="1">
      <c r="A18" s="12" t="s">
        <v>75</v>
      </c>
      <c r="B18" s="17" t="s">
        <v>81</v>
      </c>
      <c r="C18" s="11" t="s">
        <v>80</v>
      </c>
      <c r="D18" s="11">
        <v>5</v>
      </c>
      <c r="E18" s="18"/>
      <c r="F18" s="18"/>
    </row>
    <row r="19" spans="1:6" ht="61.5" customHeight="1">
      <c r="A19" s="21" t="s">
        <v>82</v>
      </c>
      <c r="B19" s="17" t="s">
        <v>83</v>
      </c>
      <c r="C19" s="11" t="s">
        <v>68</v>
      </c>
      <c r="D19" s="11">
        <v>2</v>
      </c>
      <c r="E19" s="11"/>
      <c r="F19" s="18"/>
    </row>
    <row r="20" spans="1:6">
      <c r="A20" s="43" t="s">
        <v>84</v>
      </c>
      <c r="B20" s="57" t="s">
        <v>85</v>
      </c>
      <c r="C20" s="57"/>
      <c r="D20" s="57"/>
      <c r="E20" s="57"/>
      <c r="F20" s="57"/>
    </row>
    <row r="21" spans="1:6" ht="75" customHeight="1">
      <c r="A21" s="21" t="s">
        <v>86</v>
      </c>
      <c r="B21" s="17" t="s">
        <v>87</v>
      </c>
      <c r="C21" s="11" t="s">
        <v>80</v>
      </c>
      <c r="D21" s="34">
        <v>5</v>
      </c>
      <c r="E21" s="11"/>
      <c r="F21" s="18"/>
    </row>
    <row r="22" spans="1:6" ht="29.25" customHeight="1">
      <c r="A22" s="17" t="s">
        <v>88</v>
      </c>
      <c r="B22" s="44" t="s">
        <v>89</v>
      </c>
      <c r="C22" s="34" t="s">
        <v>68</v>
      </c>
      <c r="D22" s="34">
        <v>2</v>
      </c>
      <c r="E22" s="11"/>
      <c r="F22" s="18"/>
    </row>
    <row r="23" spans="1:6" ht="26.25" customHeight="1">
      <c r="A23" s="43" t="s">
        <v>90</v>
      </c>
      <c r="B23" s="58" t="s">
        <v>91</v>
      </c>
      <c r="C23" s="58"/>
      <c r="D23" s="58"/>
      <c r="E23" s="58"/>
      <c r="F23" s="58"/>
    </row>
    <row r="24" spans="1:6" ht="59.25" customHeight="1">
      <c r="A24" s="17" t="s">
        <v>92</v>
      </c>
      <c r="B24" s="45" t="s">
        <v>117</v>
      </c>
      <c r="C24" s="11" t="s">
        <v>55</v>
      </c>
      <c r="D24" s="11">
        <v>22.5</v>
      </c>
      <c r="E24" s="11"/>
      <c r="F24" s="18"/>
    </row>
    <row r="25" spans="1:6">
      <c r="A25" s="52">
        <v>4</v>
      </c>
      <c r="B25" s="57" t="s">
        <v>94</v>
      </c>
      <c r="C25" s="57"/>
      <c r="D25" s="57"/>
      <c r="E25" s="57"/>
      <c r="F25" s="57"/>
    </row>
    <row r="26" spans="1:6" ht="75" customHeight="1">
      <c r="A26" s="17" t="s">
        <v>95</v>
      </c>
      <c r="B26" s="17" t="s">
        <v>125</v>
      </c>
      <c r="C26" s="11" t="s">
        <v>55</v>
      </c>
      <c r="D26" s="34">
        <v>46.5</v>
      </c>
      <c r="E26" s="34"/>
      <c r="F26" s="18"/>
    </row>
    <row r="27" spans="1:6">
      <c r="E27" s="3"/>
      <c r="F27" s="2"/>
    </row>
    <row r="29" spans="1:6">
      <c r="A29" s="59" t="s">
        <v>96</v>
      </c>
      <c r="B29" s="59"/>
      <c r="C29" s="59"/>
      <c r="D29" s="59"/>
      <c r="E29" s="59"/>
      <c r="F29" s="59"/>
    </row>
    <row r="31" spans="1:6" ht="51" customHeight="1">
      <c r="A31" s="11" t="s">
        <v>0</v>
      </c>
      <c r="B31" s="11" t="s">
        <v>48</v>
      </c>
      <c r="C31" s="12" t="s">
        <v>49</v>
      </c>
      <c r="D31" s="11" t="s">
        <v>4</v>
      </c>
      <c r="E31" s="12" t="s">
        <v>50</v>
      </c>
      <c r="F31" s="20" t="s">
        <v>77</v>
      </c>
    </row>
    <row r="32" spans="1:6">
      <c r="A32" s="11">
        <v>1</v>
      </c>
      <c r="B32" s="11">
        <v>2</v>
      </c>
      <c r="C32" s="11">
        <v>3</v>
      </c>
      <c r="D32" s="11">
        <v>4</v>
      </c>
      <c r="E32" s="11">
        <v>5</v>
      </c>
      <c r="F32" s="11">
        <v>6</v>
      </c>
    </row>
    <row r="33" spans="1:6" ht="39.75" customHeight="1">
      <c r="A33" s="40" t="s">
        <v>74</v>
      </c>
      <c r="B33" s="60" t="s">
        <v>7</v>
      </c>
      <c r="C33" s="60"/>
      <c r="D33" s="60"/>
      <c r="E33" s="60"/>
      <c r="F33" s="61"/>
    </row>
    <row r="34" spans="1:6" ht="64.5" customHeight="1">
      <c r="A34" s="12" t="s">
        <v>147</v>
      </c>
      <c r="B34" s="17" t="s">
        <v>97</v>
      </c>
      <c r="C34" s="11" t="s">
        <v>55</v>
      </c>
      <c r="D34" s="11">
        <v>6</v>
      </c>
      <c r="E34" s="18"/>
      <c r="F34" s="18"/>
    </row>
    <row r="35" spans="1:6" ht="54" customHeight="1">
      <c r="A35" s="21" t="s">
        <v>82</v>
      </c>
      <c r="B35" s="21" t="s">
        <v>98</v>
      </c>
      <c r="C35" s="11" t="s">
        <v>12</v>
      </c>
      <c r="D35" s="11">
        <v>7.64</v>
      </c>
      <c r="E35" s="11"/>
      <c r="F35" s="18"/>
    </row>
    <row r="36" spans="1:6">
      <c r="A36" s="43" t="s">
        <v>84</v>
      </c>
      <c r="B36" s="57" t="s">
        <v>99</v>
      </c>
      <c r="C36" s="57"/>
      <c r="D36" s="57"/>
      <c r="E36" s="57"/>
      <c r="F36" s="57"/>
    </row>
    <row r="37" spans="1:6" ht="52.5" customHeight="1">
      <c r="A37" s="21" t="s">
        <v>86</v>
      </c>
      <c r="B37" s="17" t="s">
        <v>155</v>
      </c>
      <c r="C37" s="11" t="s">
        <v>12</v>
      </c>
      <c r="D37" s="34">
        <v>0.34</v>
      </c>
      <c r="E37" s="11"/>
      <c r="F37" s="18"/>
    </row>
    <row r="38" spans="1:6" ht="37.5" customHeight="1">
      <c r="A38" s="17" t="s">
        <v>88</v>
      </c>
      <c r="B38" s="44" t="s">
        <v>100</v>
      </c>
      <c r="C38" s="34" t="s">
        <v>80</v>
      </c>
      <c r="D38" s="34">
        <v>3</v>
      </c>
      <c r="E38" s="11"/>
      <c r="F38" s="18"/>
    </row>
    <row r="39" spans="1:6" ht="40.5" customHeight="1">
      <c r="A39" s="17" t="s">
        <v>101</v>
      </c>
      <c r="B39" s="44" t="s">
        <v>102</v>
      </c>
      <c r="C39" s="34" t="s">
        <v>68</v>
      </c>
      <c r="D39" s="34">
        <v>1</v>
      </c>
      <c r="E39" s="34"/>
      <c r="F39" s="35"/>
    </row>
    <row r="40" spans="1:6" ht="40.5" customHeight="1">
      <c r="A40" s="17" t="s">
        <v>103</v>
      </c>
      <c r="B40" s="44" t="s">
        <v>156</v>
      </c>
      <c r="C40" s="11" t="s">
        <v>12</v>
      </c>
      <c r="D40" s="34">
        <v>0.154</v>
      </c>
      <c r="E40" s="34"/>
      <c r="F40" s="35"/>
    </row>
    <row r="41" spans="1:6" ht="66.75" customHeight="1">
      <c r="A41" s="45" t="s">
        <v>105</v>
      </c>
      <c r="B41" s="44" t="s">
        <v>104</v>
      </c>
      <c r="C41" s="34" t="s">
        <v>80</v>
      </c>
      <c r="D41" s="34">
        <v>5.3</v>
      </c>
      <c r="E41" s="34"/>
      <c r="F41" s="35"/>
    </row>
    <row r="42" spans="1:6" ht="33" customHeight="1">
      <c r="A42" s="44" t="s">
        <v>106</v>
      </c>
      <c r="B42" s="44" t="s">
        <v>107</v>
      </c>
      <c r="C42" s="11" t="s">
        <v>55</v>
      </c>
      <c r="D42" s="34">
        <v>4.7</v>
      </c>
      <c r="E42" s="34"/>
      <c r="F42" s="35"/>
    </row>
    <row r="43" spans="1:6">
      <c r="E43" s="3"/>
      <c r="F43" s="2"/>
    </row>
    <row r="45" spans="1:6">
      <c r="A45" s="62" t="s">
        <v>108</v>
      </c>
      <c r="B45" s="62"/>
      <c r="C45" s="62"/>
      <c r="D45" s="62"/>
      <c r="E45" s="62"/>
      <c r="F45" s="62"/>
    </row>
    <row r="47" spans="1:6" ht="53.25" customHeight="1">
      <c r="A47" s="11" t="s">
        <v>0</v>
      </c>
      <c r="B47" s="11" t="s">
        <v>48</v>
      </c>
      <c r="C47" s="12" t="s">
        <v>49</v>
      </c>
      <c r="D47" s="11" t="s">
        <v>4</v>
      </c>
      <c r="E47" s="12" t="s">
        <v>50</v>
      </c>
      <c r="F47" s="20" t="s">
        <v>77</v>
      </c>
    </row>
    <row r="48" spans="1:6">
      <c r="A48" s="11">
        <v>1</v>
      </c>
      <c r="B48" s="11">
        <v>2</v>
      </c>
      <c r="C48" s="11">
        <v>3</v>
      </c>
      <c r="D48" s="11">
        <v>4</v>
      </c>
      <c r="E48" s="11">
        <v>5</v>
      </c>
      <c r="F48" s="11">
        <v>6</v>
      </c>
    </row>
    <row r="49" spans="1:6" ht="33" customHeight="1">
      <c r="A49" s="40" t="s">
        <v>74</v>
      </c>
      <c r="B49" s="60" t="s">
        <v>7</v>
      </c>
      <c r="C49" s="60"/>
      <c r="D49" s="60"/>
      <c r="E49" s="60"/>
      <c r="F49" s="61"/>
    </row>
    <row r="50" spans="1:6" ht="63.75" customHeight="1">
      <c r="A50" s="12" t="s">
        <v>75</v>
      </c>
      <c r="B50" s="17" t="s">
        <v>109</v>
      </c>
      <c r="C50" s="11" t="s">
        <v>55</v>
      </c>
      <c r="D50" s="11">
        <v>6.64</v>
      </c>
      <c r="E50" s="18"/>
      <c r="F50" s="18"/>
    </row>
    <row r="51" spans="1:6" ht="69.75" customHeight="1">
      <c r="A51" s="12" t="s">
        <v>82</v>
      </c>
      <c r="B51" s="21" t="s">
        <v>110</v>
      </c>
      <c r="C51" s="11" t="s">
        <v>12</v>
      </c>
      <c r="D51" s="11">
        <v>2.52</v>
      </c>
      <c r="E51" s="11"/>
      <c r="F51" s="18"/>
    </row>
    <row r="52" spans="1:6" ht="29.25" customHeight="1">
      <c r="A52" s="46" t="s">
        <v>84</v>
      </c>
      <c r="B52" s="58" t="s">
        <v>111</v>
      </c>
      <c r="C52" s="58"/>
      <c r="D52" s="58"/>
      <c r="E52" s="58"/>
      <c r="F52" s="58"/>
    </row>
    <row r="53" spans="1:6" ht="41.25" customHeight="1">
      <c r="A53" s="20" t="s">
        <v>112</v>
      </c>
      <c r="B53" s="17" t="s">
        <v>113</v>
      </c>
      <c r="C53" s="11" t="s">
        <v>55</v>
      </c>
      <c r="D53" s="34">
        <v>6</v>
      </c>
      <c r="E53" s="18"/>
      <c r="F53" s="18"/>
    </row>
    <row r="54" spans="1:6" ht="57.75" customHeight="1">
      <c r="A54" s="12" t="s">
        <v>114</v>
      </c>
      <c r="B54" s="22" t="s">
        <v>115</v>
      </c>
      <c r="C54" s="11" t="s">
        <v>55</v>
      </c>
      <c r="D54" s="11">
        <v>6</v>
      </c>
      <c r="E54" s="18"/>
      <c r="F54" s="18"/>
    </row>
    <row r="55" spans="1:6" ht="54.75" customHeight="1">
      <c r="A55" s="47" t="s">
        <v>145</v>
      </c>
      <c r="B55" s="22" t="s">
        <v>116</v>
      </c>
      <c r="C55" s="11" t="s">
        <v>55</v>
      </c>
      <c r="D55" s="11">
        <v>6</v>
      </c>
      <c r="E55" s="18"/>
      <c r="F55" s="18"/>
    </row>
    <row r="56" spans="1:6">
      <c r="A56" s="48" t="s">
        <v>118</v>
      </c>
      <c r="B56" s="63" t="s">
        <v>119</v>
      </c>
      <c r="C56" s="63"/>
      <c r="D56" s="63"/>
      <c r="E56" s="63"/>
      <c r="F56" s="63"/>
    </row>
    <row r="57" spans="1:6" ht="58.5" customHeight="1">
      <c r="A57" s="12" t="s">
        <v>122</v>
      </c>
      <c r="B57" s="22" t="s">
        <v>121</v>
      </c>
      <c r="C57" s="11" t="s">
        <v>80</v>
      </c>
      <c r="D57" s="11">
        <v>11</v>
      </c>
      <c r="E57" s="18"/>
      <c r="F57" s="18"/>
    </row>
    <row r="58" spans="1:6" ht="76.5" customHeight="1">
      <c r="A58" s="12" t="s">
        <v>146</v>
      </c>
      <c r="B58" s="22" t="s">
        <v>135</v>
      </c>
      <c r="C58" s="11" t="s">
        <v>55</v>
      </c>
      <c r="D58" s="11">
        <v>6</v>
      </c>
      <c r="E58" s="18"/>
      <c r="F58" s="18"/>
    </row>
    <row r="59" spans="1:6">
      <c r="A59" s="41"/>
      <c r="B59" s="41"/>
      <c r="C59" s="41"/>
      <c r="D59" s="41"/>
      <c r="E59" s="50"/>
      <c r="F59" s="50"/>
    </row>
    <row r="60" spans="1:6">
      <c r="A60" s="41"/>
      <c r="B60" s="41"/>
      <c r="C60" s="41"/>
      <c r="D60" s="41"/>
      <c r="E60" s="42"/>
      <c r="F60" s="42"/>
    </row>
    <row r="61" spans="1:6">
      <c r="A61" s="64" t="s">
        <v>123</v>
      </c>
      <c r="B61" s="64"/>
      <c r="C61" s="64"/>
      <c r="D61" s="64"/>
      <c r="E61" s="64"/>
      <c r="F61" s="64"/>
    </row>
    <row r="62" spans="1:6">
      <c r="A62" s="41"/>
      <c r="B62" s="41"/>
      <c r="C62" s="41"/>
      <c r="D62" s="41"/>
      <c r="E62" s="42"/>
      <c r="F62" s="42"/>
    </row>
    <row r="63" spans="1:6" ht="51.75" customHeight="1">
      <c r="A63" s="11" t="s">
        <v>0</v>
      </c>
      <c r="B63" s="11" t="s">
        <v>48</v>
      </c>
      <c r="C63" s="12" t="s">
        <v>49</v>
      </c>
      <c r="D63" s="11" t="s">
        <v>4</v>
      </c>
      <c r="E63" s="12" t="s">
        <v>50</v>
      </c>
      <c r="F63" s="20" t="s">
        <v>77</v>
      </c>
    </row>
    <row r="64" spans="1:6">
      <c r="A64" s="11">
        <v>1</v>
      </c>
      <c r="B64" s="11">
        <v>2</v>
      </c>
      <c r="C64" s="11">
        <v>3</v>
      </c>
      <c r="D64" s="11">
        <v>4</v>
      </c>
      <c r="E64" s="11">
        <v>5</v>
      </c>
      <c r="F64" s="11">
        <v>6</v>
      </c>
    </row>
    <row r="65" spans="1:6">
      <c r="A65" s="40" t="s">
        <v>74</v>
      </c>
      <c r="B65" s="55" t="s">
        <v>124</v>
      </c>
      <c r="C65" s="55"/>
      <c r="D65" s="55"/>
      <c r="E65" s="55"/>
      <c r="F65" s="56"/>
    </row>
    <row r="66" spans="1:6" ht="83.25" customHeight="1">
      <c r="A66" s="12" t="s">
        <v>75</v>
      </c>
      <c r="B66" s="17" t="s">
        <v>126</v>
      </c>
      <c r="C66" s="11" t="s">
        <v>55</v>
      </c>
      <c r="D66" s="11">
        <v>67.5</v>
      </c>
      <c r="E66" s="18"/>
      <c r="F66" s="18"/>
    </row>
    <row r="67" spans="1:6" ht="91.5" customHeight="1">
      <c r="A67" s="12" t="s">
        <v>82</v>
      </c>
      <c r="B67" s="17" t="s">
        <v>127</v>
      </c>
      <c r="C67" s="11" t="s">
        <v>55</v>
      </c>
      <c r="D67" s="11">
        <v>108</v>
      </c>
      <c r="E67" s="11"/>
      <c r="F67" s="18"/>
    </row>
    <row r="68" spans="1:6">
      <c r="A68" s="41"/>
      <c r="B68" s="41"/>
      <c r="C68" s="41"/>
      <c r="D68" s="41"/>
      <c r="E68" s="50"/>
      <c r="F68" s="50"/>
    </row>
    <row r="69" spans="1:6">
      <c r="A69" s="41"/>
      <c r="B69" s="41"/>
      <c r="C69" s="41"/>
      <c r="D69" s="41"/>
      <c r="E69" s="42"/>
      <c r="F69" s="42"/>
    </row>
    <row r="70" spans="1:6">
      <c r="A70" s="64" t="s">
        <v>129</v>
      </c>
      <c r="B70" s="64"/>
      <c r="C70" s="64"/>
      <c r="D70" s="64"/>
      <c r="E70" s="64"/>
      <c r="F70" s="64"/>
    </row>
    <row r="71" spans="1:6">
      <c r="A71" s="41"/>
      <c r="B71" s="41"/>
      <c r="C71" s="41"/>
      <c r="D71" s="41"/>
      <c r="E71" s="42"/>
      <c r="F71" s="42"/>
    </row>
    <row r="72" spans="1:6" ht="58.5" customHeight="1">
      <c r="A72" s="11" t="s">
        <v>0</v>
      </c>
      <c r="B72" s="11" t="s">
        <v>48</v>
      </c>
      <c r="C72" s="12" t="s">
        <v>49</v>
      </c>
      <c r="D72" s="11" t="s">
        <v>4</v>
      </c>
      <c r="E72" s="12" t="s">
        <v>50</v>
      </c>
      <c r="F72" s="20" t="s">
        <v>77</v>
      </c>
    </row>
    <row r="73" spans="1:6">
      <c r="A73" s="11">
        <v>1</v>
      </c>
      <c r="B73" s="11">
        <v>2</v>
      </c>
      <c r="C73" s="11">
        <v>3</v>
      </c>
      <c r="D73" s="11">
        <v>4</v>
      </c>
      <c r="E73" s="11">
        <v>5</v>
      </c>
      <c r="F73" s="11">
        <v>6</v>
      </c>
    </row>
    <row r="74" spans="1:6" ht="29.25" customHeight="1">
      <c r="A74" s="40" t="s">
        <v>74</v>
      </c>
      <c r="B74" s="60" t="s">
        <v>7</v>
      </c>
      <c r="C74" s="60"/>
      <c r="D74" s="60"/>
      <c r="E74" s="60"/>
      <c r="F74" s="61"/>
    </row>
    <row r="75" spans="1:6" ht="48" customHeight="1">
      <c r="A75" s="12" t="s">
        <v>131</v>
      </c>
      <c r="B75" s="21" t="s">
        <v>130</v>
      </c>
      <c r="C75" s="11" t="s">
        <v>12</v>
      </c>
      <c r="D75" s="11">
        <v>1.38</v>
      </c>
      <c r="E75" s="11"/>
      <c r="F75" s="18"/>
    </row>
    <row r="76" spans="1:6" ht="36" customHeight="1">
      <c r="A76" s="52" t="s">
        <v>84</v>
      </c>
      <c r="B76" s="58" t="s">
        <v>111</v>
      </c>
      <c r="C76" s="58"/>
      <c r="D76" s="58"/>
      <c r="E76" s="58"/>
      <c r="F76" s="58"/>
    </row>
    <row r="77" spans="1:6" ht="42.75" customHeight="1">
      <c r="A77" s="20" t="s">
        <v>132</v>
      </c>
      <c r="B77" s="17" t="s">
        <v>137</v>
      </c>
      <c r="C77" s="11" t="s">
        <v>55</v>
      </c>
      <c r="D77" s="34">
        <v>6</v>
      </c>
      <c r="E77" s="18"/>
      <c r="F77" s="18"/>
    </row>
    <row r="78" spans="1:6" ht="55.5" customHeight="1">
      <c r="A78" s="47" t="s">
        <v>144</v>
      </c>
      <c r="B78" s="22" t="s">
        <v>133</v>
      </c>
      <c r="C78" s="11" t="s">
        <v>55</v>
      </c>
      <c r="D78" s="11">
        <v>6</v>
      </c>
      <c r="E78" s="18"/>
      <c r="F78" s="18"/>
    </row>
    <row r="79" spans="1:6">
      <c r="A79" s="48" t="s">
        <v>118</v>
      </c>
      <c r="B79" s="63" t="s">
        <v>119</v>
      </c>
      <c r="C79" s="63"/>
      <c r="D79" s="63"/>
      <c r="E79" s="63"/>
      <c r="F79" s="63"/>
    </row>
    <row r="80" spans="1:6" ht="53.25" customHeight="1">
      <c r="A80" s="12" t="s">
        <v>143</v>
      </c>
      <c r="B80" s="22" t="s">
        <v>134</v>
      </c>
      <c r="C80" s="11" t="s">
        <v>80</v>
      </c>
      <c r="D80" s="11">
        <v>12.4</v>
      </c>
      <c r="E80" s="18"/>
      <c r="F80" s="18"/>
    </row>
    <row r="81" spans="1:6" ht="69" customHeight="1">
      <c r="A81" s="12" t="s">
        <v>120</v>
      </c>
      <c r="B81" s="22" t="s">
        <v>136</v>
      </c>
      <c r="C81" s="11" t="s">
        <v>55</v>
      </c>
      <c r="D81" s="11">
        <v>6</v>
      </c>
      <c r="E81" s="18"/>
      <c r="F81" s="18"/>
    </row>
    <row r="82" spans="1:6">
      <c r="E82" s="3"/>
      <c r="F82" s="2"/>
    </row>
    <row r="83" spans="1:6">
      <c r="F83" s="1"/>
    </row>
    <row r="84" spans="1:6">
      <c r="A84" s="62" t="s">
        <v>138</v>
      </c>
      <c r="B84" s="62"/>
      <c r="C84" s="62"/>
      <c r="D84" s="62"/>
      <c r="E84" s="62"/>
      <c r="F84" s="62"/>
    </row>
    <row r="85" spans="1:6">
      <c r="F85" s="1"/>
    </row>
    <row r="86" spans="1:6" ht="54" customHeight="1">
      <c r="A86" s="11" t="s">
        <v>0</v>
      </c>
      <c r="B86" s="11" t="s">
        <v>48</v>
      </c>
      <c r="C86" s="12" t="s">
        <v>49</v>
      </c>
      <c r="D86" s="11" t="s">
        <v>4</v>
      </c>
      <c r="E86" s="12" t="s">
        <v>50</v>
      </c>
      <c r="F86" s="20" t="s">
        <v>77</v>
      </c>
    </row>
    <row r="87" spans="1:6">
      <c r="A87" s="11">
        <v>1</v>
      </c>
      <c r="B87" s="11">
        <v>2</v>
      </c>
      <c r="C87" s="11">
        <v>3</v>
      </c>
      <c r="D87" s="11">
        <v>4</v>
      </c>
      <c r="E87" s="11">
        <v>5</v>
      </c>
      <c r="F87" s="11">
        <v>6</v>
      </c>
    </row>
    <row r="88" spans="1:6" ht="31.5" customHeight="1">
      <c r="A88" s="40" t="s">
        <v>74</v>
      </c>
      <c r="B88" s="60" t="s">
        <v>7</v>
      </c>
      <c r="C88" s="60"/>
      <c r="D88" s="60"/>
      <c r="E88" s="60"/>
      <c r="F88" s="61"/>
    </row>
    <row r="89" spans="1:6" ht="56.25" customHeight="1">
      <c r="A89" s="12" t="s">
        <v>131</v>
      </c>
      <c r="B89" s="21" t="s">
        <v>139</v>
      </c>
      <c r="C89" s="11" t="s">
        <v>12</v>
      </c>
      <c r="D89" s="11">
        <v>0.81</v>
      </c>
      <c r="E89" s="11"/>
      <c r="F89" s="18"/>
    </row>
    <row r="90" spans="1:6" ht="30.75" customHeight="1">
      <c r="A90" s="52" t="s">
        <v>84</v>
      </c>
      <c r="B90" s="58" t="s">
        <v>111</v>
      </c>
      <c r="C90" s="58"/>
      <c r="D90" s="58"/>
      <c r="E90" s="58"/>
      <c r="F90" s="58"/>
    </row>
    <row r="91" spans="1:6" ht="52.5" customHeight="1">
      <c r="A91" s="20" t="s">
        <v>132</v>
      </c>
      <c r="B91" s="17" t="s">
        <v>140</v>
      </c>
      <c r="C91" s="11" t="s">
        <v>55</v>
      </c>
      <c r="D91" s="34">
        <v>6.2</v>
      </c>
      <c r="E91" s="18"/>
      <c r="F91" s="18"/>
    </row>
    <row r="92" spans="1:6">
      <c r="A92" s="48" t="s">
        <v>118</v>
      </c>
      <c r="B92" s="63" t="s">
        <v>119</v>
      </c>
      <c r="C92" s="63"/>
      <c r="D92" s="63"/>
      <c r="E92" s="63"/>
      <c r="F92" s="63"/>
    </row>
    <row r="93" spans="1:6" ht="72" customHeight="1">
      <c r="A93" s="12" t="s">
        <v>142</v>
      </c>
      <c r="B93" s="22" t="s">
        <v>134</v>
      </c>
      <c r="C93" s="11" t="s">
        <v>80</v>
      </c>
      <c r="D93" s="11">
        <v>6.2</v>
      </c>
      <c r="E93" s="18"/>
      <c r="F93" s="18"/>
    </row>
    <row r="94" spans="1:6" ht="69" customHeight="1">
      <c r="A94" s="12" t="s">
        <v>143</v>
      </c>
      <c r="B94" s="22" t="s">
        <v>148</v>
      </c>
      <c r="C94" s="11" t="s">
        <v>55</v>
      </c>
      <c r="D94" s="11">
        <v>6.2</v>
      </c>
      <c r="E94" s="18"/>
      <c r="F94" s="18"/>
    </row>
    <row r="95" spans="1:6">
      <c r="E95" s="3"/>
      <c r="F95" s="2"/>
    </row>
    <row r="97" spans="1:6">
      <c r="A97" s="3" t="s">
        <v>141</v>
      </c>
      <c r="B97" s="3"/>
      <c r="C97" s="3"/>
      <c r="D97" s="3"/>
      <c r="E97" s="3"/>
      <c r="F97" s="3"/>
    </row>
    <row r="99" spans="1:6" ht="57" customHeight="1">
      <c r="A99" s="11" t="s">
        <v>0</v>
      </c>
      <c r="B99" s="11" t="s">
        <v>48</v>
      </c>
      <c r="C99" s="12" t="s">
        <v>49</v>
      </c>
      <c r="D99" s="11" t="s">
        <v>4</v>
      </c>
      <c r="E99" s="12" t="s">
        <v>50</v>
      </c>
      <c r="F99" s="20" t="s">
        <v>77</v>
      </c>
    </row>
    <row r="100" spans="1:6">
      <c r="A100" s="11">
        <v>1</v>
      </c>
      <c r="B100" s="11">
        <v>2</v>
      </c>
      <c r="C100" s="11">
        <v>3</v>
      </c>
      <c r="D100" s="11">
        <v>4</v>
      </c>
      <c r="E100" s="11">
        <v>5</v>
      </c>
      <c r="F100" s="11">
        <v>6</v>
      </c>
    </row>
    <row r="101" spans="1:6">
      <c r="A101" s="40" t="s">
        <v>74</v>
      </c>
      <c r="B101" s="55" t="s">
        <v>13</v>
      </c>
      <c r="C101" s="55"/>
      <c r="D101" s="55"/>
      <c r="E101" s="55"/>
      <c r="F101" s="56"/>
    </row>
    <row r="102" spans="1:6" ht="31.5" customHeight="1">
      <c r="A102" s="12" t="s">
        <v>147</v>
      </c>
      <c r="B102" s="17" t="s">
        <v>149</v>
      </c>
      <c r="C102" s="11" t="s">
        <v>150</v>
      </c>
      <c r="D102" s="11">
        <v>20</v>
      </c>
      <c r="E102" s="18"/>
      <c r="F102" s="18"/>
    </row>
    <row r="103" spans="1:6" ht="39.75" customHeight="1">
      <c r="A103" s="17" t="s">
        <v>82</v>
      </c>
      <c r="B103" s="17" t="s">
        <v>151</v>
      </c>
      <c r="C103" s="11" t="s">
        <v>152</v>
      </c>
      <c r="D103" s="11">
        <v>2</v>
      </c>
      <c r="E103" s="11"/>
      <c r="F103" s="18"/>
    </row>
    <row r="104" spans="1:6" ht="30">
      <c r="A104" s="17" t="s">
        <v>153</v>
      </c>
      <c r="B104" s="54" t="s">
        <v>154</v>
      </c>
      <c r="C104" s="34" t="s">
        <v>152</v>
      </c>
      <c r="D104" s="34">
        <v>2</v>
      </c>
      <c r="E104" s="11"/>
      <c r="F104" s="18"/>
    </row>
  </sheetData>
  <mergeCells count="26">
    <mergeCell ref="B33:F33"/>
    <mergeCell ref="B36:F36"/>
    <mergeCell ref="A45:F45"/>
    <mergeCell ref="B49:F49"/>
    <mergeCell ref="A3:F3"/>
    <mergeCell ref="B8:F8"/>
    <mergeCell ref="A13:F13"/>
    <mergeCell ref="B17:F17"/>
    <mergeCell ref="B20:F20"/>
    <mergeCell ref="B23:F23"/>
    <mergeCell ref="B101:F101"/>
    <mergeCell ref="A1:F1"/>
    <mergeCell ref="B76:F76"/>
    <mergeCell ref="B79:F79"/>
    <mergeCell ref="A84:F84"/>
    <mergeCell ref="B88:F88"/>
    <mergeCell ref="B90:F90"/>
    <mergeCell ref="B92:F92"/>
    <mergeCell ref="B52:F52"/>
    <mergeCell ref="B56:F56"/>
    <mergeCell ref="A61:F61"/>
    <mergeCell ref="B65:F65"/>
    <mergeCell ref="A70:F70"/>
    <mergeCell ref="B74:F74"/>
    <mergeCell ref="B25:F25"/>
    <mergeCell ref="A29:F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Kiwak</dc:creator>
  <cp:lastModifiedBy>Beata Kiwak</cp:lastModifiedBy>
  <cp:lastPrinted>2016-07-11T10:01:46Z</cp:lastPrinted>
  <dcterms:created xsi:type="dcterms:W3CDTF">2014-09-16T09:44:47Z</dcterms:created>
  <dcterms:modified xsi:type="dcterms:W3CDTF">2016-07-11T10:10:02Z</dcterms:modified>
</cp:coreProperties>
</file>